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32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I81" i="23"/>
  <c r="H81" i="23"/>
  <c r="G81" i="23"/>
  <c r="F81" i="23"/>
  <c r="E81" i="23"/>
  <c r="M78" i="23"/>
  <c r="M77" i="23" s="1"/>
  <c r="L78" i="23"/>
  <c r="K78" i="23"/>
  <c r="J78" i="23"/>
  <c r="J77" i="23" s="1"/>
  <c r="I78" i="23"/>
  <c r="I77" i="23" s="1"/>
  <c r="H78" i="23"/>
  <c r="G78" i="23"/>
  <c r="F78" i="23"/>
  <c r="F77" i="23" s="1"/>
  <c r="E78" i="23"/>
  <c r="E77" i="23" s="1"/>
  <c r="L77" i="23"/>
  <c r="K77" i="23"/>
  <c r="H77" i="23"/>
  <c r="G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I68" i="23"/>
  <c r="H68" i="23"/>
  <c r="G68" i="23"/>
  <c r="F68" i="23"/>
  <c r="E68" i="23"/>
  <c r="M65" i="23"/>
  <c r="M64" i="23" s="1"/>
  <c r="L65" i="23"/>
  <c r="K65" i="23"/>
  <c r="J65" i="23"/>
  <c r="J64" i="23" s="1"/>
  <c r="I65" i="23"/>
  <c r="I64" i="23" s="1"/>
  <c r="H65" i="23"/>
  <c r="G65" i="23"/>
  <c r="F65" i="23"/>
  <c r="F64" i="23" s="1"/>
  <c r="E65" i="23"/>
  <c r="E64" i="23" s="1"/>
  <c r="L64" i="23"/>
  <c r="K64" i="23"/>
  <c r="H64" i="23"/>
  <c r="G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I56" i="23"/>
  <c r="H56" i="23"/>
  <c r="G56" i="23"/>
  <c r="F56" i="23"/>
  <c r="E56" i="23"/>
  <c r="M53" i="23"/>
  <c r="M52" i="23" s="1"/>
  <c r="L53" i="23"/>
  <c r="K53" i="23"/>
  <c r="J53" i="23"/>
  <c r="J52" i="23" s="1"/>
  <c r="J51" i="23" s="1"/>
  <c r="I53" i="23"/>
  <c r="I52" i="23" s="1"/>
  <c r="H53" i="23"/>
  <c r="G53" i="23"/>
  <c r="F53" i="23"/>
  <c r="F52" i="23" s="1"/>
  <c r="F51" i="23" s="1"/>
  <c r="E53" i="23"/>
  <c r="E52" i="23" s="1"/>
  <c r="L52" i="23"/>
  <c r="K52" i="23"/>
  <c r="K51" i="23" s="1"/>
  <c r="H52" i="23"/>
  <c r="G52" i="23"/>
  <c r="G51" i="23" s="1"/>
  <c r="L51" i="23"/>
  <c r="H51" i="23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L5" i="23"/>
  <c r="K5" i="23"/>
  <c r="K4" i="23" s="1"/>
  <c r="J5" i="23"/>
  <c r="J4" i="23" s="1"/>
  <c r="I5" i="23"/>
  <c r="H5" i="23"/>
  <c r="G5" i="23"/>
  <c r="G4" i="23" s="1"/>
  <c r="G92" i="23" s="1"/>
  <c r="F5" i="23"/>
  <c r="F4" i="23" s="1"/>
  <c r="E5" i="23"/>
  <c r="M4" i="23"/>
  <c r="L4" i="23"/>
  <c r="L92" i="23" s="1"/>
  <c r="I4" i="23"/>
  <c r="H4" i="23"/>
  <c r="H92" i="23" s="1"/>
  <c r="E4" i="23"/>
  <c r="M81" i="22"/>
  <c r="L81" i="22"/>
  <c r="K81" i="22"/>
  <c r="J81" i="22"/>
  <c r="I81" i="22"/>
  <c r="H81" i="22"/>
  <c r="G81" i="22"/>
  <c r="F81" i="22"/>
  <c r="E81" i="22"/>
  <c r="M78" i="22"/>
  <c r="L78" i="22"/>
  <c r="K78" i="22"/>
  <c r="K77" i="22" s="1"/>
  <c r="J78" i="22"/>
  <c r="J77" i="22" s="1"/>
  <c r="I78" i="22"/>
  <c r="H78" i="22"/>
  <c r="G78" i="22"/>
  <c r="G77" i="22" s="1"/>
  <c r="F78" i="22"/>
  <c r="F77" i="22" s="1"/>
  <c r="E78" i="22"/>
  <c r="M77" i="22"/>
  <c r="L77" i="22"/>
  <c r="I77" i="22"/>
  <c r="H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I68" i="22"/>
  <c r="H68" i="22"/>
  <c r="G68" i="22"/>
  <c r="F68" i="22"/>
  <c r="E68" i="22"/>
  <c r="M65" i="22"/>
  <c r="L65" i="22"/>
  <c r="K65" i="22"/>
  <c r="K64" i="22" s="1"/>
  <c r="J65" i="22"/>
  <c r="J64" i="22" s="1"/>
  <c r="I65" i="22"/>
  <c r="H65" i="22"/>
  <c r="G65" i="22"/>
  <c r="G64" i="22" s="1"/>
  <c r="F65" i="22"/>
  <c r="F64" i="22" s="1"/>
  <c r="E65" i="22"/>
  <c r="M64" i="22"/>
  <c r="L64" i="22"/>
  <c r="I64" i="22"/>
  <c r="H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I56" i="22"/>
  <c r="H56" i="22"/>
  <c r="G56" i="22"/>
  <c r="F56" i="22"/>
  <c r="E56" i="22"/>
  <c r="M53" i="22"/>
  <c r="L53" i="22"/>
  <c r="K53" i="22"/>
  <c r="K52" i="22" s="1"/>
  <c r="K51" i="22" s="1"/>
  <c r="J53" i="22"/>
  <c r="J52" i="22" s="1"/>
  <c r="J51" i="22" s="1"/>
  <c r="I53" i="22"/>
  <c r="H53" i="22"/>
  <c r="G53" i="22"/>
  <c r="G52" i="22" s="1"/>
  <c r="G51" i="22" s="1"/>
  <c r="F53" i="22"/>
  <c r="F52" i="22" s="1"/>
  <c r="F51" i="22" s="1"/>
  <c r="E53" i="22"/>
  <c r="M52" i="22"/>
  <c r="L52" i="22"/>
  <c r="L51" i="22" s="1"/>
  <c r="I52" i="22"/>
  <c r="H52" i="22"/>
  <c r="H51" i="22" s="1"/>
  <c r="E52" i="22"/>
  <c r="M51" i="22"/>
  <c r="I51" i="22"/>
  <c r="E51" i="22"/>
  <c r="M47" i="22"/>
  <c r="L47" i="22"/>
  <c r="K47" i="22"/>
  <c r="J47" i="22"/>
  <c r="J4" i="22" s="1"/>
  <c r="I47" i="22"/>
  <c r="H47" i="22"/>
  <c r="G47" i="22"/>
  <c r="F47" i="22"/>
  <c r="F4" i="22" s="1"/>
  <c r="E47" i="22"/>
  <c r="M8" i="22"/>
  <c r="L8" i="22"/>
  <c r="K8" i="22"/>
  <c r="J8" i="22"/>
  <c r="I8" i="22"/>
  <c r="H8" i="22"/>
  <c r="G8" i="22"/>
  <c r="F8" i="22"/>
  <c r="E8" i="22"/>
  <c r="M5" i="22"/>
  <c r="L5" i="22"/>
  <c r="L4" i="22" s="1"/>
  <c r="K5" i="22"/>
  <c r="K4" i="22" s="1"/>
  <c r="J5" i="22"/>
  <c r="I5" i="22"/>
  <c r="H5" i="22"/>
  <c r="H4" i="22" s="1"/>
  <c r="H92" i="22" s="1"/>
  <c r="G5" i="22"/>
  <c r="G4" i="22" s="1"/>
  <c r="F5" i="22"/>
  <c r="E5" i="22"/>
  <c r="M4" i="22"/>
  <c r="M92" i="22" s="1"/>
  <c r="I4" i="22"/>
  <c r="I92" i="22" s="1"/>
  <c r="E4" i="22"/>
  <c r="E92" i="22" s="1"/>
  <c r="M81" i="21"/>
  <c r="L81" i="21"/>
  <c r="K81" i="21"/>
  <c r="J81" i="21"/>
  <c r="I81" i="21"/>
  <c r="H81" i="21"/>
  <c r="G81" i="21"/>
  <c r="F81" i="21"/>
  <c r="E81" i="21"/>
  <c r="M78" i="21"/>
  <c r="L78" i="21"/>
  <c r="L77" i="21" s="1"/>
  <c r="K78" i="21"/>
  <c r="K77" i="21" s="1"/>
  <c r="J78" i="21"/>
  <c r="I78" i="21"/>
  <c r="H78" i="21"/>
  <c r="H77" i="21" s="1"/>
  <c r="G78" i="21"/>
  <c r="G77" i="21" s="1"/>
  <c r="F78" i="21"/>
  <c r="E78" i="21"/>
  <c r="M77" i="21"/>
  <c r="J77" i="21"/>
  <c r="I77" i="21"/>
  <c r="F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I68" i="21"/>
  <c r="H68" i="21"/>
  <c r="G68" i="21"/>
  <c r="F68" i="21"/>
  <c r="E68" i="21"/>
  <c r="M65" i="21"/>
  <c r="L65" i="21"/>
  <c r="L64" i="21" s="1"/>
  <c r="K65" i="21"/>
  <c r="K64" i="21" s="1"/>
  <c r="J65" i="21"/>
  <c r="I65" i="21"/>
  <c r="H65" i="21"/>
  <c r="H64" i="21" s="1"/>
  <c r="G65" i="21"/>
  <c r="G64" i="21" s="1"/>
  <c r="F65" i="21"/>
  <c r="E65" i="21"/>
  <c r="M64" i="21"/>
  <c r="J64" i="21"/>
  <c r="I64" i="21"/>
  <c r="F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I56" i="21"/>
  <c r="H56" i="21"/>
  <c r="G56" i="21"/>
  <c r="F56" i="21"/>
  <c r="E56" i="21"/>
  <c r="M53" i="21"/>
  <c r="L53" i="21"/>
  <c r="L52" i="21" s="1"/>
  <c r="L51" i="21" s="1"/>
  <c r="K53" i="21"/>
  <c r="K52" i="21" s="1"/>
  <c r="K51" i="21" s="1"/>
  <c r="J53" i="21"/>
  <c r="I53" i="21"/>
  <c r="H53" i="21"/>
  <c r="H52" i="21" s="1"/>
  <c r="H51" i="21" s="1"/>
  <c r="G53" i="21"/>
  <c r="G52" i="21" s="1"/>
  <c r="G51" i="21" s="1"/>
  <c r="F53" i="21"/>
  <c r="E53" i="21"/>
  <c r="M52" i="21"/>
  <c r="M51" i="21" s="1"/>
  <c r="J52" i="21"/>
  <c r="I52" i="21"/>
  <c r="I51" i="21" s="1"/>
  <c r="F52" i="21"/>
  <c r="E52" i="21"/>
  <c r="E51" i="21" s="1"/>
  <c r="J51" i="21"/>
  <c r="F51" i="21"/>
  <c r="M47" i="21"/>
  <c r="L47" i="21"/>
  <c r="K47" i="21"/>
  <c r="K4" i="21" s="1"/>
  <c r="K92" i="21" s="1"/>
  <c r="J47" i="21"/>
  <c r="I47" i="21"/>
  <c r="H47" i="21"/>
  <c r="G47" i="21"/>
  <c r="G4" i="21" s="1"/>
  <c r="G92" i="21" s="1"/>
  <c r="F47" i="21"/>
  <c r="E47" i="21"/>
  <c r="M8" i="21"/>
  <c r="L8" i="21"/>
  <c r="K8" i="21"/>
  <c r="J8" i="21"/>
  <c r="I8" i="21"/>
  <c r="H8" i="21"/>
  <c r="G8" i="21"/>
  <c r="F8" i="21"/>
  <c r="E8" i="21"/>
  <c r="M5" i="21"/>
  <c r="M4" i="21" s="1"/>
  <c r="M92" i="21" s="1"/>
  <c r="L5" i="21"/>
  <c r="L4" i="21" s="1"/>
  <c r="L92" i="21" s="1"/>
  <c r="K5" i="21"/>
  <c r="J5" i="21"/>
  <c r="I5" i="21"/>
  <c r="I4" i="21" s="1"/>
  <c r="I92" i="21" s="1"/>
  <c r="H5" i="21"/>
  <c r="H4" i="21" s="1"/>
  <c r="H92" i="21" s="1"/>
  <c r="G5" i="21"/>
  <c r="F5" i="21"/>
  <c r="E5" i="21"/>
  <c r="E4" i="21" s="1"/>
  <c r="E92" i="21" s="1"/>
  <c r="J4" i="21"/>
  <c r="J92" i="21" s="1"/>
  <c r="F4" i="21"/>
  <c r="F92" i="21" s="1"/>
  <c r="M81" i="20"/>
  <c r="L81" i="20"/>
  <c r="K81" i="20"/>
  <c r="J81" i="20"/>
  <c r="I81" i="20"/>
  <c r="H81" i="20"/>
  <c r="G81" i="20"/>
  <c r="F81" i="20"/>
  <c r="E81" i="20"/>
  <c r="M78" i="20"/>
  <c r="M77" i="20" s="1"/>
  <c r="L78" i="20"/>
  <c r="L77" i="20" s="1"/>
  <c r="K78" i="20"/>
  <c r="J78" i="20"/>
  <c r="I78" i="20"/>
  <c r="I77" i="20" s="1"/>
  <c r="H78" i="20"/>
  <c r="H77" i="20" s="1"/>
  <c r="G78" i="20"/>
  <c r="F78" i="20"/>
  <c r="E78" i="20"/>
  <c r="E77" i="20" s="1"/>
  <c r="K77" i="20"/>
  <c r="J77" i="20"/>
  <c r="G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L64" i="20" s="1"/>
  <c r="K65" i="20"/>
  <c r="J65" i="20"/>
  <c r="I65" i="20"/>
  <c r="I64" i="20" s="1"/>
  <c r="H65" i="20"/>
  <c r="H64" i="20" s="1"/>
  <c r="G65" i="20"/>
  <c r="F65" i="20"/>
  <c r="E65" i="20"/>
  <c r="E64" i="20" s="1"/>
  <c r="K64" i="20"/>
  <c r="J64" i="20"/>
  <c r="G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L52" i="20" s="1"/>
  <c r="K53" i="20"/>
  <c r="J53" i="20"/>
  <c r="I53" i="20"/>
  <c r="I52" i="20" s="1"/>
  <c r="H53" i="20"/>
  <c r="H52" i="20" s="1"/>
  <c r="G53" i="20"/>
  <c r="F53" i="20"/>
  <c r="E53" i="20"/>
  <c r="E52" i="20" s="1"/>
  <c r="K52" i="20"/>
  <c r="J52" i="20"/>
  <c r="J51" i="20" s="1"/>
  <c r="G52" i="20"/>
  <c r="F52" i="20"/>
  <c r="F51" i="20" s="1"/>
  <c r="K51" i="20"/>
  <c r="G51" i="20"/>
  <c r="M47" i="20"/>
  <c r="L47" i="20"/>
  <c r="L4" i="20" s="1"/>
  <c r="K47" i="20"/>
  <c r="J47" i="20"/>
  <c r="I47" i="20"/>
  <c r="H47" i="20"/>
  <c r="H4" i="20" s="1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L5" i="20"/>
  <c r="K5" i="20"/>
  <c r="J5" i="20"/>
  <c r="J4" i="20" s="1"/>
  <c r="I5" i="20"/>
  <c r="I4" i="20" s="1"/>
  <c r="H5" i="20"/>
  <c r="G5" i="20"/>
  <c r="F5" i="20"/>
  <c r="F4" i="20" s="1"/>
  <c r="F92" i="20" s="1"/>
  <c r="E5" i="20"/>
  <c r="E4" i="20" s="1"/>
  <c r="K4" i="20"/>
  <c r="K92" i="20" s="1"/>
  <c r="G4" i="20"/>
  <c r="M81" i="19"/>
  <c r="L81" i="19"/>
  <c r="K81" i="19"/>
  <c r="J81" i="19"/>
  <c r="I81" i="19"/>
  <c r="H81" i="19"/>
  <c r="G81" i="19"/>
  <c r="F81" i="19"/>
  <c r="E81" i="19"/>
  <c r="M78" i="19"/>
  <c r="L78" i="19"/>
  <c r="K78" i="19"/>
  <c r="J78" i="19"/>
  <c r="J77" i="19" s="1"/>
  <c r="I78" i="19"/>
  <c r="H78" i="19"/>
  <c r="G78" i="19"/>
  <c r="F78" i="19"/>
  <c r="F77" i="19" s="1"/>
  <c r="E78" i="19"/>
  <c r="L77" i="19"/>
  <c r="K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M64" i="19" s="1"/>
  <c r="L65" i="19"/>
  <c r="K65" i="19"/>
  <c r="J65" i="19"/>
  <c r="J64" i="19" s="1"/>
  <c r="I65" i="19"/>
  <c r="I64" i="19" s="1"/>
  <c r="H65" i="19"/>
  <c r="G65" i="19"/>
  <c r="F65" i="19"/>
  <c r="F64" i="19" s="1"/>
  <c r="E65" i="19"/>
  <c r="E64" i="19" s="1"/>
  <c r="L64" i="19"/>
  <c r="K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M52" i="19" s="1"/>
  <c r="L53" i="19"/>
  <c r="K53" i="19"/>
  <c r="J53" i="19"/>
  <c r="I53" i="19"/>
  <c r="I52" i="19" s="1"/>
  <c r="I51" i="19" s="1"/>
  <c r="H53" i="19"/>
  <c r="G53" i="19"/>
  <c r="F53" i="19"/>
  <c r="E53" i="19"/>
  <c r="E52" i="19" s="1"/>
  <c r="L52" i="19"/>
  <c r="L51" i="19" s="1"/>
  <c r="K52" i="19"/>
  <c r="K51" i="19" s="1"/>
  <c r="H52" i="19"/>
  <c r="G52" i="19"/>
  <c r="M51" i="19"/>
  <c r="H51" i="19"/>
  <c r="E51" i="19"/>
  <c r="M47" i="19"/>
  <c r="L47" i="19"/>
  <c r="K47" i="19"/>
  <c r="J47" i="19"/>
  <c r="I47" i="19"/>
  <c r="H47" i="19"/>
  <c r="G47" i="19"/>
  <c r="F47" i="19"/>
  <c r="E47" i="19"/>
  <c r="E4" i="19" s="1"/>
  <c r="M8" i="19"/>
  <c r="L8" i="19"/>
  <c r="K8" i="19"/>
  <c r="J8" i="19"/>
  <c r="I8" i="19"/>
  <c r="H8" i="19"/>
  <c r="G8" i="19"/>
  <c r="G4" i="19" s="1"/>
  <c r="F8" i="19"/>
  <c r="E8" i="19"/>
  <c r="M5" i="19"/>
  <c r="L5" i="19"/>
  <c r="L4" i="19" s="1"/>
  <c r="L92" i="19" s="1"/>
  <c r="K5" i="19"/>
  <c r="K4" i="19" s="1"/>
  <c r="K92" i="19" s="1"/>
  <c r="J5" i="19"/>
  <c r="I5" i="19"/>
  <c r="H5" i="19"/>
  <c r="G5" i="19"/>
  <c r="F5" i="19"/>
  <c r="E5" i="19"/>
  <c r="M4" i="19"/>
  <c r="I4" i="19"/>
  <c r="H4" i="19"/>
  <c r="H92" i="19" s="1"/>
  <c r="M81" i="18"/>
  <c r="L81" i="18"/>
  <c r="K81" i="18"/>
  <c r="J81" i="18"/>
  <c r="I81" i="18"/>
  <c r="H81" i="18"/>
  <c r="G81" i="18"/>
  <c r="G77" i="18" s="1"/>
  <c r="F81" i="18"/>
  <c r="E81" i="18"/>
  <c r="M78" i="18"/>
  <c r="L78" i="18"/>
  <c r="L77" i="18" s="1"/>
  <c r="K78" i="18"/>
  <c r="K77" i="18" s="1"/>
  <c r="J78" i="18"/>
  <c r="I78" i="18"/>
  <c r="H78" i="18"/>
  <c r="G78" i="18"/>
  <c r="F78" i="18"/>
  <c r="E78" i="18"/>
  <c r="M77" i="18"/>
  <c r="I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H68" i="18"/>
  <c r="G68" i="18"/>
  <c r="F68" i="18"/>
  <c r="E68" i="18"/>
  <c r="M65" i="18"/>
  <c r="L65" i="18"/>
  <c r="K65" i="18"/>
  <c r="J65" i="18"/>
  <c r="J64" i="18" s="1"/>
  <c r="I65" i="18"/>
  <c r="H65" i="18"/>
  <c r="G65" i="18"/>
  <c r="F65" i="18"/>
  <c r="F64" i="18" s="1"/>
  <c r="E65" i="18"/>
  <c r="L64" i="18"/>
  <c r="K64" i="18"/>
  <c r="H64" i="18"/>
  <c r="G64" i="18"/>
  <c r="E64" i="18"/>
  <c r="E51" i="18" s="1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G52" i="18" s="1"/>
  <c r="G51" i="18" s="1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G53" i="18"/>
  <c r="F53" i="18"/>
  <c r="E53" i="18"/>
  <c r="M52" i="18"/>
  <c r="M51" i="18" s="1"/>
  <c r="I52" i="18"/>
  <c r="I51" i="18" s="1"/>
  <c r="H52" i="18"/>
  <c r="H51" i="18" s="1"/>
  <c r="E52" i="18"/>
  <c r="M47" i="18"/>
  <c r="L47" i="18"/>
  <c r="K47" i="18"/>
  <c r="J47" i="18"/>
  <c r="I47" i="18"/>
  <c r="H47" i="18"/>
  <c r="G47" i="18"/>
  <c r="F47" i="18"/>
  <c r="F4" i="18" s="1"/>
  <c r="E47" i="18"/>
  <c r="M8" i="18"/>
  <c r="L8" i="18"/>
  <c r="K8" i="18"/>
  <c r="J8" i="18"/>
  <c r="I8" i="18"/>
  <c r="H8" i="18"/>
  <c r="H4" i="18" s="1"/>
  <c r="H92" i="18" s="1"/>
  <c r="G8" i="18"/>
  <c r="F8" i="18"/>
  <c r="E8" i="18"/>
  <c r="M5" i="18"/>
  <c r="M4" i="18" s="1"/>
  <c r="L5" i="18"/>
  <c r="L4" i="18" s="1"/>
  <c r="K5" i="18"/>
  <c r="J5" i="18"/>
  <c r="I5" i="18"/>
  <c r="H5" i="18"/>
  <c r="G5" i="18"/>
  <c r="F5" i="18"/>
  <c r="E5" i="18"/>
  <c r="E4" i="18" s="1"/>
  <c r="E92" i="18" s="1"/>
  <c r="J4" i="18"/>
  <c r="I4" i="18"/>
  <c r="I92" i="18" s="1"/>
  <c r="M36" i="17"/>
  <c r="L36" i="17"/>
  <c r="K36" i="17"/>
  <c r="J36" i="17"/>
  <c r="I36" i="17"/>
  <c r="H36" i="17"/>
  <c r="G36" i="17"/>
  <c r="F36" i="17"/>
  <c r="E36" i="17"/>
  <c r="M31" i="17"/>
  <c r="M40" i="17" s="1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I40" i="17" s="1"/>
  <c r="H21" i="17"/>
  <c r="G21" i="17"/>
  <c r="F21" i="17"/>
  <c r="E21" i="17"/>
  <c r="M10" i="17"/>
  <c r="M9" i="17" s="1"/>
  <c r="L10" i="17"/>
  <c r="K10" i="17"/>
  <c r="J10" i="17"/>
  <c r="I10" i="17"/>
  <c r="I9" i="17" s="1"/>
  <c r="H10" i="17"/>
  <c r="G10" i="17"/>
  <c r="G9" i="17" s="1"/>
  <c r="F10" i="17"/>
  <c r="E10" i="17"/>
  <c r="L9" i="17"/>
  <c r="K9" i="17"/>
  <c r="J9" i="17"/>
  <c r="H9" i="17"/>
  <c r="F9" i="17"/>
  <c r="E9" i="17"/>
  <c r="M4" i="17"/>
  <c r="L4" i="17"/>
  <c r="K4" i="17"/>
  <c r="K40" i="17" s="1"/>
  <c r="J4" i="17"/>
  <c r="J40" i="17" s="1"/>
  <c r="I4" i="17"/>
  <c r="H4" i="17"/>
  <c r="G4" i="17"/>
  <c r="G40" i="17" s="1"/>
  <c r="F4" i="17"/>
  <c r="F40" i="17" s="1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K26" i="15" s="1"/>
  <c r="J4" i="15"/>
  <c r="J26" i="15" s="1"/>
  <c r="I4" i="15"/>
  <c r="H4" i="15"/>
  <c r="G4" i="15"/>
  <c r="G26" i="15" s="1"/>
  <c r="F4" i="15"/>
  <c r="F26" i="15" s="1"/>
  <c r="E4" i="15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I4" i="13"/>
  <c r="I26" i="13" s="1"/>
  <c r="H4" i="13"/>
  <c r="H26" i="13" s="1"/>
  <c r="G4" i="13"/>
  <c r="F4" i="13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K26" i="11" s="1"/>
  <c r="J4" i="11"/>
  <c r="J26" i="11" s="1"/>
  <c r="I4" i="11"/>
  <c r="H4" i="11"/>
  <c r="G4" i="11"/>
  <c r="G26" i="11" s="1"/>
  <c r="F4" i="11"/>
  <c r="F26" i="11" s="1"/>
  <c r="E4" i="1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I4" i="9"/>
  <c r="I26" i="9" s="1"/>
  <c r="H4" i="9"/>
  <c r="H26" i="9" s="1"/>
  <c r="G4" i="9"/>
  <c r="F4" i="9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K26" i="7" s="1"/>
  <c r="J4" i="7"/>
  <c r="J26" i="7" s="1"/>
  <c r="I4" i="7"/>
  <c r="H4" i="7"/>
  <c r="G4" i="7"/>
  <c r="G26" i="7" s="1"/>
  <c r="F4" i="7"/>
  <c r="F26" i="7" s="1"/>
  <c r="E4" i="7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K26" i="4" s="1"/>
  <c r="J4" i="4"/>
  <c r="J26" i="4" s="1"/>
  <c r="I4" i="4"/>
  <c r="H4" i="4"/>
  <c r="G4" i="4"/>
  <c r="G26" i="4" s="1"/>
  <c r="F4" i="4"/>
  <c r="F26" i="4" s="1"/>
  <c r="E4" i="4"/>
  <c r="D4" i="4"/>
  <c r="C4" i="4"/>
  <c r="C26" i="4" s="1"/>
  <c r="M92" i="18" l="1"/>
  <c r="L92" i="18"/>
  <c r="G4" i="18"/>
  <c r="G92" i="18" s="1"/>
  <c r="K4" i="18"/>
  <c r="K92" i="18" s="1"/>
  <c r="F52" i="18"/>
  <c r="F51" i="18" s="1"/>
  <c r="F92" i="18" s="1"/>
  <c r="J52" i="18"/>
  <c r="J51" i="18" s="1"/>
  <c r="J92" i="18" s="1"/>
  <c r="F77" i="18"/>
  <c r="J77" i="18"/>
  <c r="F4" i="19"/>
  <c r="J4" i="19"/>
  <c r="F52" i="19"/>
  <c r="F51" i="19" s="1"/>
  <c r="J52" i="19"/>
  <c r="J51" i="19" s="1"/>
  <c r="J92" i="20"/>
  <c r="E51" i="20"/>
  <c r="I51" i="20"/>
  <c r="M51" i="20"/>
  <c r="L92" i="22"/>
  <c r="F92" i="22"/>
  <c r="J92" i="22"/>
  <c r="F92" i="23"/>
  <c r="J92" i="23"/>
  <c r="E51" i="23"/>
  <c r="I51" i="23"/>
  <c r="I92" i="23" s="1"/>
  <c r="M51" i="23"/>
  <c r="E77" i="19"/>
  <c r="E92" i="19" s="1"/>
  <c r="I77" i="19"/>
  <c r="M77" i="19"/>
  <c r="G92" i="20"/>
  <c r="K92" i="23"/>
  <c r="M92" i="19"/>
  <c r="E92" i="23"/>
  <c r="M92" i="23"/>
  <c r="H40" i="17"/>
  <c r="L40" i="17"/>
  <c r="I92" i="19"/>
  <c r="G51" i="19"/>
  <c r="G92" i="19" s="1"/>
  <c r="E92" i="20"/>
  <c r="I92" i="20"/>
  <c r="M92" i="20"/>
  <c r="H51" i="20"/>
  <c r="H92" i="20" s="1"/>
  <c r="L51" i="20"/>
  <c r="L92" i="20" s="1"/>
  <c r="G92" i="22"/>
  <c r="K92" i="22"/>
  <c r="J92" i="19" l="1"/>
  <c r="F92" i="19"/>
</calcChain>
</file>

<file path=xl/sharedStrings.xml><?xml version="1.0" encoding="utf-8"?>
<sst xmlns="http://schemas.openxmlformats.org/spreadsheetml/2006/main" count="9181" uniqueCount="183">
  <si>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</si>
  <si>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</si>
  <si>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</si>
  <si>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</si>
  <si>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</si>
  <si>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</si>
  <si>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</si>
  <si>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</si>
  <si>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</si>
  <si>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</si>
  <si>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</si>
  <si>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</si>
  <si>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</si>
  <si>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</si>
  <si>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</si>
  <si>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</si>
  <si>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</si>
  <si>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</si>
  <si>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</si>
  <si>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</si>
  <si>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</si>
  <si>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</si>
  <si>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</si>
  <si>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</si>
  <si>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</si>
  <si>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</si>
  <si>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</si>
  <si>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</si>
  <si>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</si>
  <si>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</si>
  <si>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</si>
  <si>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</si>
  <si>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</si>
  <si>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</si>
  <si>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</si>
  <si>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</si>
  <si>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</si>
  <si>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</si>
  <si>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</si>
  <si>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</si>
  <si>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</si>
  <si>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</si>
  <si>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</si>
  <si>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</si>
  <si>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</si>
  <si>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</si>
  <si>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</si>
  <si>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</si>
  <si>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</si>
  <si>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</si>
  <si>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</si>
  <si>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</si>
  <si>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</si>
  <si>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</si>
  <si>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</si>
  <si>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</si>
  <si>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</si>
  <si>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</si>
  <si>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</si>
  <si>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</si>
  <si>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</si>
  <si>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</si>
  <si>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</si>
  <si>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</si>
  <si>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</si>
  <si>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</si>
  <si>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</si>
  <si>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</si>
  <si>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</si>
  <si>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</si>
  <si>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</si>
  <si>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</si>
  <si>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</si>
  <si>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</si>
  <si>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</si>
  <si>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</si>
  <si>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</si>
  <si>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</si>
  <si>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</si>
  <si>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</si>
  <si>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</si>
  <si>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</si>
  <si>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</si>
  <si>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</si>
  <si>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</si>
  <si>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</si>
  <si>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</si>
  <si>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</si>
  <si>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</si>
  <si>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</si>
  <si>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</si>
  <si>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</si>
  <si>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</si>
  <si>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</si>
  <si>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</si>
  <si>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</si>
  <si>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</si>
  <si>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</si>
  <si>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</si>
  <si>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</si>
  <si>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</si>
  <si>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</si>
  <si>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</si>
  <si>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</si>
  <si>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</si>
  <si>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</si>
  <si>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</si>
  <si>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</si>
  <si>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</si>
  <si>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</si>
  <si>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</si>
  <si>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</si>
  <si>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</si>
  <si>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</si>
  <si>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</si>
  <si>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</si>
  <si>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</si>
  <si>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</si>
  <si>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</si>
  <si>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</si>
  <si>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</si>
  <si>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</si>
  <si>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14. </t>
  </si>
  <si>
    <t>2012/13</t>
  </si>
  <si>
    <t>Table B.1: Specification of receipts: Economic Development</t>
  </si>
  <si>
    <t>Table B.2: Payments and estimates by economic classification: Economic Development</t>
  </si>
  <si>
    <t>2014/15</t>
  </si>
  <si>
    <t>2010/11</t>
  </si>
  <si>
    <t xml:space="preserve">11. </t>
  </si>
  <si>
    <t>2016/17</t>
  </si>
  <si>
    <t xml:space="preserve">13. </t>
  </si>
  <si>
    <t xml:space="preserve">10. </t>
  </si>
  <si>
    <t>3. Trade And Sector Development</t>
  </si>
  <si>
    <t xml:space="preserve">7. </t>
  </si>
  <si>
    <t>2011/12</t>
  </si>
  <si>
    <t>5. Economic Planning</t>
  </si>
  <si>
    <t>2013/14</t>
  </si>
  <si>
    <t>2015/16</t>
  </si>
  <si>
    <t xml:space="preserve">12. </t>
  </si>
  <si>
    <t>1. Administration</t>
  </si>
  <si>
    <t xml:space="preserve">6. </t>
  </si>
  <si>
    <t xml:space="preserve">8. </t>
  </si>
  <si>
    <t xml:space="preserve">9. </t>
  </si>
  <si>
    <t xml:space="preserve">15. </t>
  </si>
  <si>
    <t>2. Integrated Economic Development Services</t>
  </si>
  <si>
    <t>4. Business Regulation And Governance</t>
  </si>
  <si>
    <t>1. Office Of The Mec</t>
  </si>
  <si>
    <t>2. Office Of The Hod</t>
  </si>
  <si>
    <t>3. Financial Management</t>
  </si>
  <si>
    <t>4. Corporate Services</t>
  </si>
  <si>
    <t>1. Enterprise Development</t>
  </si>
  <si>
    <t>2. Regional And Local Economic Development</t>
  </si>
  <si>
    <t>3. Economic Empowerment</t>
  </si>
  <si>
    <t>1. Trade And Investment Promotion</t>
  </si>
  <si>
    <t>2. Sector Development</t>
  </si>
  <si>
    <t>3. Strategic Initiatives</t>
  </si>
  <si>
    <t>1. Governance</t>
  </si>
  <si>
    <t>2. Regulation Services</t>
  </si>
  <si>
    <t xml:space="preserve">3. Consumer Protection </t>
  </si>
  <si>
    <t>4. Liquor Regulation</t>
  </si>
  <si>
    <t>5. 0</t>
  </si>
  <si>
    <t>1. Policy And Planning</t>
  </si>
  <si>
    <t>2. Research And Development</t>
  </si>
  <si>
    <t>3. Knowledge Management</t>
  </si>
  <si>
    <t>4. Monitoring And Evaluation</t>
  </si>
  <si>
    <t>Table 3.2: Summary of departmental receipts collection</t>
  </si>
  <si>
    <t>Table 3.3: Summary of payments and estimates by programme: Economic Development</t>
  </si>
  <si>
    <t>Table 3.4: Summary of provincial payments and estimates by economic classification: Economic Development</t>
  </si>
  <si>
    <t>Table 3.7: Summary of payments and estimates by sub-programme: Administration</t>
  </si>
  <si>
    <t>Table 3.8: Summary of payments and estimates by economic classification: Administration</t>
  </si>
  <si>
    <t>Table 3.9: Summary of payments and estimates by sub-programme: Integrated Economic Development Services</t>
  </si>
  <si>
    <t>Table 3.10: Summary of payments and estimates by economic classification: Integrated Economic Development Services</t>
  </si>
  <si>
    <t>Table 3.11: Summary of payments and estimates by sub-programme: Trade And Sector Development</t>
  </si>
  <si>
    <t>Table 3.12: Summary of payments and estimates by economic classification: Trade And Sector Development</t>
  </si>
  <si>
    <t>Table 3.13: Summary of payments and estimates by sub-programme: Business Regulation And Governance</t>
  </si>
  <si>
    <t>Table 3.14: Summary of payments and estimates by economic classification: Business Regulation And Governance</t>
  </si>
  <si>
    <t>Table 3.15: Summary of payments and estimates by sub-programme: Economic Planning</t>
  </si>
  <si>
    <t>Table 3.16: Summary of payments and estimates by economic classification: Economic Planning</t>
  </si>
  <si>
    <t>Table B.2A: Payments and estimates by economic classification: Administration</t>
  </si>
  <si>
    <t>Table B.2B: Payments and estimates by economic classification: Integrated Economic Development Services</t>
  </si>
  <si>
    <t>Table B.2C: Payments and estimates by economic classification: Trade And Sector Development</t>
  </si>
  <si>
    <t>Table B.2D: Payments and estimates by economic classification: Business Regulation And Governance</t>
  </si>
  <si>
    <t>Table B.2E: Payments and estimates by economic classification: Economic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</si>
</sst>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616636</v>
      </c>
      <c r="D4" s="28">
        <f t="shared" ref="D4:K4" si="0">SUM(D5:D8)</f>
        <v>612939</v>
      </c>
      <c r="E4" s="28">
        <f t="shared" si="0"/>
        <v>719343</v>
      </c>
      <c r="F4" s="27">
        <f t="shared" si="0"/>
        <v>708573</v>
      </c>
      <c r="G4" s="28">
        <f t="shared" si="0"/>
        <v>708573</v>
      </c>
      <c r="H4" s="29">
        <f t="shared" si="0"/>
        <v>708573</v>
      </c>
      <c r="I4" s="28">
        <f t="shared" si="0"/>
        <v>758506</v>
      </c>
      <c r="J4" s="28">
        <f t="shared" si="0"/>
        <v>804017</v>
      </c>
      <c r="K4" s="28">
        <f t="shared" si="0"/>
        <v>846629.90099999995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585980</v>
      </c>
      <c r="D5" s="28">
        <v>580337</v>
      </c>
      <c r="E5" s="28">
        <v>684364</v>
      </c>
      <c r="F5" s="27">
        <v>622371</v>
      </c>
      <c r="G5" s="28">
        <v>622371</v>
      </c>
      <c r="H5" s="29">
        <v>622371</v>
      </c>
      <c r="I5" s="28">
        <v>666229</v>
      </c>
      <c r="J5" s="28">
        <v>706204</v>
      </c>
      <c r="K5" s="29">
        <v>743632.81199999992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30656</v>
      </c>
      <c r="D6" s="33">
        <v>32602</v>
      </c>
      <c r="E6" s="33">
        <v>34979</v>
      </c>
      <c r="F6" s="32">
        <v>86202</v>
      </c>
      <c r="G6" s="33">
        <v>86202</v>
      </c>
      <c r="H6" s="34">
        <v>86202</v>
      </c>
      <c r="I6" s="33">
        <v>92277</v>
      </c>
      <c r="J6" s="33">
        <v>97813</v>
      </c>
      <c r="K6" s="34">
        <v>102997.08899999999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311</v>
      </c>
      <c r="D9" s="33">
        <v>125</v>
      </c>
      <c r="E9" s="33">
        <v>288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2706</v>
      </c>
      <c r="D12" s="33">
        <v>1579</v>
      </c>
      <c r="E12" s="33">
        <v>2006</v>
      </c>
      <c r="F12" s="32">
        <v>1878</v>
      </c>
      <c r="G12" s="33">
        <v>1878</v>
      </c>
      <c r="H12" s="34">
        <v>1878</v>
      </c>
      <c r="I12" s="33">
        <v>1991</v>
      </c>
      <c r="J12" s="33">
        <v>2111</v>
      </c>
      <c r="K12" s="33">
        <v>2222.8829999999998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47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-54525</v>
      </c>
      <c r="D14" s="36">
        <v>79</v>
      </c>
      <c r="E14" s="36">
        <v>218</v>
      </c>
      <c r="F14" s="35">
        <v>250</v>
      </c>
      <c r="G14" s="36">
        <v>250</v>
      </c>
      <c r="H14" s="37">
        <v>250</v>
      </c>
      <c r="I14" s="36">
        <v>265</v>
      </c>
      <c r="J14" s="36">
        <v>277.19</v>
      </c>
      <c r="K14" s="36">
        <v>291.88106999999997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565128</v>
      </c>
      <c r="D15" s="61">
        <f t="shared" ref="D15:K15" si="1">SUM(D5:D14)</f>
        <v>614769</v>
      </c>
      <c r="E15" s="61">
        <f t="shared" si="1"/>
        <v>721855</v>
      </c>
      <c r="F15" s="62">
        <f t="shared" si="1"/>
        <v>710701</v>
      </c>
      <c r="G15" s="61">
        <f t="shared" si="1"/>
        <v>710701</v>
      </c>
      <c r="H15" s="63">
        <f t="shared" si="1"/>
        <v>710701</v>
      </c>
      <c r="I15" s="61">
        <f t="shared" si="1"/>
        <v>760762</v>
      </c>
      <c r="J15" s="61">
        <f t="shared" si="1"/>
        <v>806405.19</v>
      </c>
      <c r="K15" s="61">
        <f t="shared" si="1"/>
        <v>849144.66506999999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9746</v>
      </c>
      <c r="D4" s="33">
        <v>12306</v>
      </c>
      <c r="E4" s="33">
        <v>16297</v>
      </c>
      <c r="F4" s="27">
        <v>14645</v>
      </c>
      <c r="G4" s="28">
        <v>8356</v>
      </c>
      <c r="H4" s="29">
        <v>8356</v>
      </c>
      <c r="I4" s="33">
        <v>12549</v>
      </c>
      <c r="J4" s="33">
        <v>10675</v>
      </c>
      <c r="K4" s="33">
        <v>11240.775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1829</v>
      </c>
      <c r="D5" s="33">
        <v>2602</v>
      </c>
      <c r="E5" s="33">
        <v>1542</v>
      </c>
      <c r="F5" s="32">
        <v>3947</v>
      </c>
      <c r="G5" s="33">
        <v>2498</v>
      </c>
      <c r="H5" s="34">
        <v>2498</v>
      </c>
      <c r="I5" s="33">
        <v>8600</v>
      </c>
      <c r="J5" s="33">
        <v>9226.2999999999993</v>
      </c>
      <c r="K5" s="33">
        <v>9715.2938999999988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12520</v>
      </c>
      <c r="D6" s="33">
        <v>13084</v>
      </c>
      <c r="E6" s="33">
        <v>16225</v>
      </c>
      <c r="F6" s="32">
        <v>16786</v>
      </c>
      <c r="G6" s="33">
        <v>19825</v>
      </c>
      <c r="H6" s="34">
        <v>19825</v>
      </c>
      <c r="I6" s="33">
        <v>30288</v>
      </c>
      <c r="J6" s="33">
        <v>32968</v>
      </c>
      <c r="K6" s="33">
        <v>34397.304000000004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28590</v>
      </c>
      <c r="D7" s="33">
        <v>15100</v>
      </c>
      <c r="E7" s="33">
        <v>32670</v>
      </c>
      <c r="F7" s="32">
        <v>28781</v>
      </c>
      <c r="G7" s="33">
        <v>28781</v>
      </c>
      <c r="H7" s="34">
        <v>28781</v>
      </c>
      <c r="I7" s="33">
        <v>30255</v>
      </c>
      <c r="J7" s="33">
        <v>31438</v>
      </c>
      <c r="K7" s="33">
        <v>33104.214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160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52685</v>
      </c>
      <c r="D19" s="46">
        <f t="shared" ref="D19:K19" si="1">SUM(D4:D18)</f>
        <v>43092</v>
      </c>
      <c r="E19" s="46">
        <f t="shared" si="1"/>
        <v>66734</v>
      </c>
      <c r="F19" s="47">
        <f t="shared" si="1"/>
        <v>64159</v>
      </c>
      <c r="G19" s="46">
        <f t="shared" si="1"/>
        <v>59460</v>
      </c>
      <c r="H19" s="48">
        <f t="shared" si="1"/>
        <v>59460</v>
      </c>
      <c r="I19" s="46">
        <f t="shared" si="1"/>
        <v>81692</v>
      </c>
      <c r="J19" s="46">
        <f t="shared" si="1"/>
        <v>84307.3</v>
      </c>
      <c r="K19" s="46">
        <f t="shared" si="1"/>
        <v>88457.586899999995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23769</v>
      </c>
      <c r="D4" s="20">
        <f t="shared" ref="D4:K4" si="0">SUM(D5:D7)</f>
        <v>27665.040850000005</v>
      </c>
      <c r="E4" s="20">
        <f t="shared" si="0"/>
        <v>33578</v>
      </c>
      <c r="F4" s="21">
        <f t="shared" si="0"/>
        <v>41489</v>
      </c>
      <c r="G4" s="20">
        <f t="shared" si="0"/>
        <v>36790</v>
      </c>
      <c r="H4" s="22">
        <f t="shared" si="0"/>
        <v>36790</v>
      </c>
      <c r="I4" s="20">
        <f t="shared" si="0"/>
        <v>51437</v>
      </c>
      <c r="J4" s="20">
        <f t="shared" si="0"/>
        <v>58980.31</v>
      </c>
      <c r="K4" s="20">
        <f t="shared" si="0"/>
        <v>61788.266430000003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21142</v>
      </c>
      <c r="D5" s="28">
        <v>23173.318020000002</v>
      </c>
      <c r="E5" s="28">
        <v>28973</v>
      </c>
      <c r="F5" s="27">
        <v>30631</v>
      </c>
      <c r="G5" s="28">
        <v>25096</v>
      </c>
      <c r="H5" s="29">
        <v>25096</v>
      </c>
      <c r="I5" s="28">
        <v>45742</v>
      </c>
      <c r="J5" s="28">
        <v>47115</v>
      </c>
      <c r="K5" s="29">
        <v>49294.095000000001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2627</v>
      </c>
      <c r="D6" s="33">
        <v>4491.7228300000006</v>
      </c>
      <c r="E6" s="33">
        <v>4605</v>
      </c>
      <c r="F6" s="32">
        <v>10858</v>
      </c>
      <c r="G6" s="33">
        <v>11694</v>
      </c>
      <c r="H6" s="34">
        <v>11694</v>
      </c>
      <c r="I6" s="33">
        <v>5695</v>
      </c>
      <c r="J6" s="33">
        <v>11865.310000000001</v>
      </c>
      <c r="K6" s="34">
        <v>12494.17143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28590</v>
      </c>
      <c r="D8" s="20">
        <f t="shared" ref="D8:K8" si="1">SUM(D9:D15)</f>
        <v>15113</v>
      </c>
      <c r="E8" s="20">
        <f t="shared" si="1"/>
        <v>32707</v>
      </c>
      <c r="F8" s="21">
        <f t="shared" si="1"/>
        <v>22670</v>
      </c>
      <c r="G8" s="20">
        <f t="shared" si="1"/>
        <v>22670</v>
      </c>
      <c r="H8" s="22">
        <f t="shared" si="1"/>
        <v>22670</v>
      </c>
      <c r="I8" s="20">
        <f t="shared" si="1"/>
        <v>30255</v>
      </c>
      <c r="J8" s="20">
        <f t="shared" si="1"/>
        <v>25327</v>
      </c>
      <c r="K8" s="20">
        <f t="shared" si="1"/>
        <v>26669.330999999998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28590</v>
      </c>
      <c r="D10" s="33">
        <v>15100</v>
      </c>
      <c r="E10" s="33">
        <v>32670</v>
      </c>
      <c r="F10" s="32">
        <v>22670</v>
      </c>
      <c r="G10" s="33">
        <v>22670</v>
      </c>
      <c r="H10" s="34">
        <v>22670</v>
      </c>
      <c r="I10" s="33">
        <v>30255</v>
      </c>
      <c r="J10" s="33">
        <v>25327</v>
      </c>
      <c r="K10" s="34">
        <v>26669.330999999998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13</v>
      </c>
      <c r="E15" s="36">
        <v>37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326</v>
      </c>
      <c r="D16" s="20">
        <f t="shared" ref="D16:K16" si="2">SUM(D17:D23)</f>
        <v>314</v>
      </c>
      <c r="E16" s="20">
        <f t="shared" si="2"/>
        <v>51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326</v>
      </c>
      <c r="D18" s="33">
        <v>314</v>
      </c>
      <c r="E18" s="33">
        <v>51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398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52685</v>
      </c>
      <c r="D26" s="46">
        <f t="shared" ref="D26:K26" si="3">+D4+D8+D16+D24</f>
        <v>43092.040850000005</v>
      </c>
      <c r="E26" s="46">
        <f t="shared" si="3"/>
        <v>66734</v>
      </c>
      <c r="F26" s="47">
        <f t="shared" si="3"/>
        <v>64159</v>
      </c>
      <c r="G26" s="46">
        <f t="shared" si="3"/>
        <v>59460</v>
      </c>
      <c r="H26" s="48">
        <f t="shared" si="3"/>
        <v>59460</v>
      </c>
      <c r="I26" s="46">
        <f t="shared" si="3"/>
        <v>81692</v>
      </c>
      <c r="J26" s="46">
        <f t="shared" si="3"/>
        <v>84307.31</v>
      </c>
      <c r="K26" s="46">
        <f t="shared" si="3"/>
        <v>88457.597429999994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4319</v>
      </c>
      <c r="D4" s="33">
        <v>4357</v>
      </c>
      <c r="E4" s="33">
        <v>8198</v>
      </c>
      <c r="F4" s="27">
        <v>8330</v>
      </c>
      <c r="G4" s="28">
        <v>7060</v>
      </c>
      <c r="H4" s="29">
        <v>7060</v>
      </c>
      <c r="I4" s="33">
        <v>10877</v>
      </c>
      <c r="J4" s="33">
        <v>12089.424000000001</v>
      </c>
      <c r="K4" s="33">
        <v>12730.163472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3893.6131300000006</v>
      </c>
      <c r="D5" s="33">
        <v>7100</v>
      </c>
      <c r="E5" s="33">
        <v>4809</v>
      </c>
      <c r="F5" s="32">
        <v>7829</v>
      </c>
      <c r="G5" s="33">
        <v>8316</v>
      </c>
      <c r="H5" s="34">
        <v>8316</v>
      </c>
      <c r="I5" s="33">
        <v>10203</v>
      </c>
      <c r="J5" s="33">
        <v>11546</v>
      </c>
      <c r="K5" s="33">
        <v>12157.938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163</v>
      </c>
      <c r="C6" s="33">
        <v>690</v>
      </c>
      <c r="D6" s="33">
        <v>3502</v>
      </c>
      <c r="E6" s="33">
        <v>3025</v>
      </c>
      <c r="F6" s="32">
        <v>4625</v>
      </c>
      <c r="G6" s="33">
        <v>1969</v>
      </c>
      <c r="H6" s="34">
        <v>1969</v>
      </c>
      <c r="I6" s="33">
        <v>10919</v>
      </c>
      <c r="J6" s="33">
        <v>11622</v>
      </c>
      <c r="K6" s="33">
        <v>12237.965999999999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1735</v>
      </c>
      <c r="D7" s="33">
        <v>3191.7181400000004</v>
      </c>
      <c r="E7" s="33">
        <v>12173</v>
      </c>
      <c r="F7" s="32">
        <v>7250</v>
      </c>
      <c r="G7" s="33">
        <v>4261</v>
      </c>
      <c r="H7" s="34">
        <v>4261</v>
      </c>
      <c r="I7" s="33">
        <v>8791</v>
      </c>
      <c r="J7" s="33">
        <v>9839</v>
      </c>
      <c r="K7" s="33">
        <v>10360.466999999999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10637.613130000002</v>
      </c>
      <c r="D19" s="46">
        <f t="shared" ref="D19:K19" si="1">SUM(D4:D18)</f>
        <v>18150.718140000001</v>
      </c>
      <c r="E19" s="46">
        <f t="shared" si="1"/>
        <v>28205</v>
      </c>
      <c r="F19" s="47">
        <f t="shared" si="1"/>
        <v>28034</v>
      </c>
      <c r="G19" s="46">
        <f t="shared" si="1"/>
        <v>21606</v>
      </c>
      <c r="H19" s="48">
        <f t="shared" si="1"/>
        <v>21606</v>
      </c>
      <c r="I19" s="46">
        <f t="shared" si="1"/>
        <v>40790</v>
      </c>
      <c r="J19" s="46">
        <f t="shared" si="1"/>
        <v>45096.423999999999</v>
      </c>
      <c r="K19" s="46">
        <f t="shared" si="1"/>
        <v>47486.534471999999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10422.613130000002</v>
      </c>
      <c r="D4" s="20">
        <f t="shared" ref="D4:K4" si="0">SUM(D5:D7)</f>
        <v>17990</v>
      </c>
      <c r="E4" s="20">
        <f t="shared" si="0"/>
        <v>23049</v>
      </c>
      <c r="F4" s="21">
        <f t="shared" si="0"/>
        <v>27698</v>
      </c>
      <c r="G4" s="20">
        <f t="shared" si="0"/>
        <v>21596</v>
      </c>
      <c r="H4" s="22">
        <f t="shared" si="0"/>
        <v>21596</v>
      </c>
      <c r="I4" s="20">
        <f t="shared" si="0"/>
        <v>40501</v>
      </c>
      <c r="J4" s="20">
        <f t="shared" si="0"/>
        <v>44794.618000000002</v>
      </c>
      <c r="K4" s="20">
        <f t="shared" si="0"/>
        <v>47168.732753999997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9100.7276900000015</v>
      </c>
      <c r="D5" s="28">
        <v>8088</v>
      </c>
      <c r="E5" s="28">
        <v>8166</v>
      </c>
      <c r="F5" s="27">
        <v>12080</v>
      </c>
      <c r="G5" s="28">
        <v>9938</v>
      </c>
      <c r="H5" s="29">
        <v>9938</v>
      </c>
      <c r="I5" s="28">
        <v>27413</v>
      </c>
      <c r="J5" s="28">
        <v>32490.036</v>
      </c>
      <c r="K5" s="29">
        <v>34212.007908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1321.88544</v>
      </c>
      <c r="D6" s="33">
        <v>9902</v>
      </c>
      <c r="E6" s="33">
        <v>14883</v>
      </c>
      <c r="F6" s="32">
        <v>15618</v>
      </c>
      <c r="G6" s="33">
        <v>11658</v>
      </c>
      <c r="H6" s="34">
        <v>11658</v>
      </c>
      <c r="I6" s="33">
        <v>13088</v>
      </c>
      <c r="J6" s="33">
        <v>12304.581999999999</v>
      </c>
      <c r="K6" s="34">
        <v>12956.724845999997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56</v>
      </c>
      <c r="F8" s="21">
        <f t="shared" si="1"/>
        <v>0</v>
      </c>
      <c r="G8" s="20">
        <f t="shared" si="1"/>
        <v>10</v>
      </c>
      <c r="H8" s="22">
        <f t="shared" si="1"/>
        <v>10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56</v>
      </c>
      <c r="F15" s="35">
        <v>0</v>
      </c>
      <c r="G15" s="36">
        <v>10</v>
      </c>
      <c r="H15" s="37">
        <v>10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215</v>
      </c>
      <c r="D16" s="20">
        <f t="shared" ref="D16:K16" si="2">SUM(D17:D23)</f>
        <v>160.7181400000004</v>
      </c>
      <c r="E16" s="20">
        <f t="shared" si="2"/>
        <v>0</v>
      </c>
      <c r="F16" s="21">
        <f t="shared" si="2"/>
        <v>336</v>
      </c>
      <c r="G16" s="20">
        <f t="shared" si="2"/>
        <v>0</v>
      </c>
      <c r="H16" s="22">
        <f t="shared" si="2"/>
        <v>0</v>
      </c>
      <c r="I16" s="20">
        <f t="shared" si="2"/>
        <v>289</v>
      </c>
      <c r="J16" s="20">
        <f t="shared" si="2"/>
        <v>301.80600000000004</v>
      </c>
      <c r="K16" s="20">
        <f t="shared" si="2"/>
        <v>317.80171799999999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215</v>
      </c>
      <c r="D18" s="33">
        <v>160.7181400000004</v>
      </c>
      <c r="E18" s="33">
        <v>0</v>
      </c>
      <c r="F18" s="32">
        <v>336</v>
      </c>
      <c r="G18" s="33">
        <v>0</v>
      </c>
      <c r="H18" s="34">
        <v>0</v>
      </c>
      <c r="I18" s="33">
        <v>289</v>
      </c>
      <c r="J18" s="33">
        <v>301.80600000000004</v>
      </c>
      <c r="K18" s="34">
        <v>317.80171799999999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5100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10637.613130000002</v>
      </c>
      <c r="D26" s="46">
        <f t="shared" ref="D26:K26" si="3">+D4+D8+D16+D24</f>
        <v>18150.718140000001</v>
      </c>
      <c r="E26" s="46">
        <f t="shared" si="3"/>
        <v>28205</v>
      </c>
      <c r="F26" s="47">
        <f t="shared" si="3"/>
        <v>28034</v>
      </c>
      <c r="G26" s="46">
        <f t="shared" si="3"/>
        <v>21606</v>
      </c>
      <c r="H26" s="48">
        <f t="shared" si="3"/>
        <v>21606</v>
      </c>
      <c r="I26" s="46">
        <f t="shared" si="3"/>
        <v>40790</v>
      </c>
      <c r="J26" s="46">
        <f t="shared" si="3"/>
        <v>45096.423999999999</v>
      </c>
      <c r="K26" s="46">
        <f t="shared" si="3"/>
        <v>47486.534471999999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616636</v>
      </c>
      <c r="F4" s="72">
        <f t="shared" ref="F4:M4" si="0">SUM(F5:F8)</f>
        <v>612939</v>
      </c>
      <c r="G4" s="72">
        <f t="shared" si="0"/>
        <v>719343</v>
      </c>
      <c r="H4" s="73">
        <f t="shared" si="0"/>
        <v>708573</v>
      </c>
      <c r="I4" s="72">
        <f t="shared" si="0"/>
        <v>708573</v>
      </c>
      <c r="J4" s="74">
        <f t="shared" si="0"/>
        <v>708573</v>
      </c>
      <c r="K4" s="72">
        <f t="shared" si="0"/>
        <v>758506</v>
      </c>
      <c r="L4" s="72">
        <f t="shared" si="0"/>
        <v>804017</v>
      </c>
      <c r="M4" s="72">
        <f t="shared" si="0"/>
        <v>846629.90099999995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585980</v>
      </c>
      <c r="F5" s="79">
        <v>580337</v>
      </c>
      <c r="G5" s="79">
        <v>684364</v>
      </c>
      <c r="H5" s="80">
        <v>622371</v>
      </c>
      <c r="I5" s="79">
        <v>622371</v>
      </c>
      <c r="J5" s="81">
        <v>622371</v>
      </c>
      <c r="K5" s="79">
        <v>666229</v>
      </c>
      <c r="L5" s="79">
        <v>706204</v>
      </c>
      <c r="M5" s="79">
        <v>743632.81199999992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30656</v>
      </c>
      <c r="F6" s="86">
        <v>32602</v>
      </c>
      <c r="G6" s="86">
        <v>34979</v>
      </c>
      <c r="H6" s="87">
        <v>86202</v>
      </c>
      <c r="I6" s="86">
        <v>86202</v>
      </c>
      <c r="J6" s="88">
        <v>86202</v>
      </c>
      <c r="K6" s="86">
        <v>92277</v>
      </c>
      <c r="L6" s="86">
        <v>97813</v>
      </c>
      <c r="M6" s="86">
        <v>102997.08899999999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311</v>
      </c>
      <c r="F9" s="72">
        <f t="shared" ref="F9:M9" si="1">F10+F19</f>
        <v>125</v>
      </c>
      <c r="G9" s="72">
        <f t="shared" si="1"/>
        <v>288</v>
      </c>
      <c r="H9" s="73">
        <f t="shared" si="1"/>
        <v>0</v>
      </c>
      <c r="I9" s="72">
        <f t="shared" si="1"/>
        <v>0</v>
      </c>
      <c r="J9" s="74">
        <f t="shared" si="1"/>
        <v>0</v>
      </c>
      <c r="K9" s="72">
        <f t="shared" si="1"/>
        <v>0</v>
      </c>
      <c r="L9" s="72">
        <f t="shared" si="1"/>
        <v>0</v>
      </c>
      <c r="M9" s="72">
        <f t="shared" si="1"/>
        <v>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311</v>
      </c>
      <c r="F10" s="100">
        <f t="shared" ref="F10:M10" si="2">SUM(F11:F13)</f>
        <v>125</v>
      </c>
      <c r="G10" s="100">
        <f t="shared" si="2"/>
        <v>288</v>
      </c>
      <c r="H10" s="101">
        <f t="shared" si="2"/>
        <v>0</v>
      </c>
      <c r="I10" s="100">
        <f t="shared" si="2"/>
        <v>0</v>
      </c>
      <c r="J10" s="102">
        <f t="shared" si="2"/>
        <v>0</v>
      </c>
      <c r="K10" s="100">
        <f t="shared" si="2"/>
        <v>0</v>
      </c>
      <c r="L10" s="100">
        <f t="shared" si="2"/>
        <v>0</v>
      </c>
      <c r="M10" s="100">
        <f t="shared" si="2"/>
        <v>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311</v>
      </c>
      <c r="F13" s="86">
        <v>125</v>
      </c>
      <c r="G13" s="86">
        <v>288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311</v>
      </c>
      <c r="F15" s="79">
        <v>125</v>
      </c>
      <c r="G15" s="79">
        <v>288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2706</v>
      </c>
      <c r="F31" s="131">
        <f t="shared" ref="F31:M31" si="4">SUM(F32:F34)</f>
        <v>1579</v>
      </c>
      <c r="G31" s="131">
        <f t="shared" si="4"/>
        <v>2006</v>
      </c>
      <c r="H31" s="132">
        <f t="shared" si="4"/>
        <v>1878</v>
      </c>
      <c r="I31" s="131">
        <f t="shared" si="4"/>
        <v>1878</v>
      </c>
      <c r="J31" s="133">
        <f t="shared" si="4"/>
        <v>1878</v>
      </c>
      <c r="K31" s="131">
        <f t="shared" si="4"/>
        <v>1991</v>
      </c>
      <c r="L31" s="131">
        <f t="shared" si="4"/>
        <v>2111</v>
      </c>
      <c r="M31" s="131">
        <f t="shared" si="4"/>
        <v>2222.8829999999998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2706</v>
      </c>
      <c r="F32" s="79">
        <v>1579</v>
      </c>
      <c r="G32" s="79">
        <v>2006</v>
      </c>
      <c r="H32" s="80">
        <v>1878</v>
      </c>
      <c r="I32" s="79">
        <v>1878</v>
      </c>
      <c r="J32" s="81">
        <v>1878</v>
      </c>
      <c r="K32" s="79">
        <v>1991</v>
      </c>
      <c r="L32" s="79">
        <v>2111</v>
      </c>
      <c r="M32" s="79">
        <v>2222.8829999999998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47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47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-54525</v>
      </c>
      <c r="F39" s="72">
        <v>79</v>
      </c>
      <c r="G39" s="72">
        <v>218</v>
      </c>
      <c r="H39" s="73">
        <v>250</v>
      </c>
      <c r="I39" s="72">
        <v>250</v>
      </c>
      <c r="J39" s="74">
        <v>250</v>
      </c>
      <c r="K39" s="72">
        <v>265</v>
      </c>
      <c r="L39" s="72">
        <v>277.19</v>
      </c>
      <c r="M39" s="72">
        <v>291.88106999999997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565128</v>
      </c>
      <c r="F40" s="46">
        <f t="shared" ref="F40:M40" si="6">F4+F9+F21+F29+F31+F36+F39</f>
        <v>614769</v>
      </c>
      <c r="G40" s="46">
        <f t="shared" si="6"/>
        <v>721855</v>
      </c>
      <c r="H40" s="47">
        <f t="shared" si="6"/>
        <v>710701</v>
      </c>
      <c r="I40" s="46">
        <f t="shared" si="6"/>
        <v>710701</v>
      </c>
      <c r="J40" s="48">
        <f t="shared" si="6"/>
        <v>710701</v>
      </c>
      <c r="K40" s="46">
        <f t="shared" si="6"/>
        <v>760762</v>
      </c>
      <c r="L40" s="46">
        <f t="shared" si="6"/>
        <v>806405.19</v>
      </c>
      <c r="M40" s="46">
        <f t="shared" si="6"/>
        <v>849144.66506999999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198389.01313000001</v>
      </c>
      <c r="F4" s="72">
        <f t="shared" ref="F4:M4" si="0">F5+F8+F47</f>
        <v>258620.26587</v>
      </c>
      <c r="G4" s="72">
        <f t="shared" si="0"/>
        <v>265609</v>
      </c>
      <c r="H4" s="73">
        <f t="shared" si="0"/>
        <v>299645</v>
      </c>
      <c r="I4" s="72">
        <f t="shared" si="0"/>
        <v>295219</v>
      </c>
      <c r="J4" s="74">
        <f t="shared" si="0"/>
        <v>295219</v>
      </c>
      <c r="K4" s="72">
        <f t="shared" si="0"/>
        <v>392961.674</v>
      </c>
      <c r="L4" s="72">
        <f t="shared" si="0"/>
        <v>412270.92800000007</v>
      </c>
      <c r="M4" s="72">
        <f t="shared" si="0"/>
        <v>435486.72218399995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80371.927689999997</v>
      </c>
      <c r="F5" s="100">
        <f t="shared" ref="F5:M5" si="1">SUM(F6:F7)</f>
        <v>91035.572209999998</v>
      </c>
      <c r="G5" s="100">
        <f t="shared" si="1"/>
        <v>110304</v>
      </c>
      <c r="H5" s="101">
        <f t="shared" si="1"/>
        <v>124786</v>
      </c>
      <c r="I5" s="100">
        <f t="shared" si="1"/>
        <v>124988</v>
      </c>
      <c r="J5" s="102">
        <f t="shared" si="1"/>
        <v>124988</v>
      </c>
      <c r="K5" s="100">
        <f t="shared" si="1"/>
        <v>190539.97399999999</v>
      </c>
      <c r="L5" s="100">
        <f t="shared" si="1"/>
        <v>214001.03600000002</v>
      </c>
      <c r="M5" s="100">
        <f t="shared" si="1"/>
        <v>225786.49090800001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70226.115720000002</v>
      </c>
      <c r="F6" s="79">
        <v>79372.750119999997</v>
      </c>
      <c r="G6" s="79">
        <v>96650</v>
      </c>
      <c r="H6" s="80">
        <v>108164</v>
      </c>
      <c r="I6" s="79">
        <v>108362</v>
      </c>
      <c r="J6" s="81">
        <v>108446</v>
      </c>
      <c r="K6" s="79">
        <v>159509.97399999999</v>
      </c>
      <c r="L6" s="79">
        <v>179709.80600000001</v>
      </c>
      <c r="M6" s="79">
        <v>189408.82571800001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10145.811970000001</v>
      </c>
      <c r="F7" s="93">
        <v>11662.822090000001</v>
      </c>
      <c r="G7" s="93">
        <v>13654</v>
      </c>
      <c r="H7" s="94">
        <v>16622</v>
      </c>
      <c r="I7" s="93">
        <v>16626</v>
      </c>
      <c r="J7" s="95">
        <v>16542</v>
      </c>
      <c r="K7" s="93">
        <v>31030</v>
      </c>
      <c r="L7" s="93">
        <v>34291.230000000003</v>
      </c>
      <c r="M7" s="93">
        <v>36377.66519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118017.08544000001</v>
      </c>
      <c r="F8" s="100">
        <f t="shared" ref="F8:M8" si="2">SUM(F9:F46)</f>
        <v>167560.69365999999</v>
      </c>
      <c r="G8" s="100">
        <f t="shared" si="2"/>
        <v>155305</v>
      </c>
      <c r="H8" s="101">
        <f t="shared" si="2"/>
        <v>174859</v>
      </c>
      <c r="I8" s="100">
        <f t="shared" si="2"/>
        <v>170231</v>
      </c>
      <c r="J8" s="102">
        <f t="shared" si="2"/>
        <v>170231</v>
      </c>
      <c r="K8" s="100">
        <f t="shared" si="2"/>
        <v>202421.7</v>
      </c>
      <c r="L8" s="100">
        <f t="shared" si="2"/>
        <v>198269.89200000002</v>
      </c>
      <c r="M8" s="100">
        <f t="shared" si="2"/>
        <v>209700.23127599998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143</v>
      </c>
      <c r="F9" s="79">
        <v>247.86168000000001</v>
      </c>
      <c r="G9" s="79">
        <v>313</v>
      </c>
      <c r="H9" s="80">
        <v>305</v>
      </c>
      <c r="I9" s="79">
        <v>295</v>
      </c>
      <c r="J9" s="81">
        <v>294</v>
      </c>
      <c r="K9" s="79">
        <v>481</v>
      </c>
      <c r="L9" s="79">
        <v>371.46000000000004</v>
      </c>
      <c r="M9" s="79">
        <v>391.14738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1565</v>
      </c>
      <c r="F10" s="86">
        <v>2802.4182300000002</v>
      </c>
      <c r="G10" s="86">
        <v>4251</v>
      </c>
      <c r="H10" s="87">
        <v>2773</v>
      </c>
      <c r="I10" s="86">
        <v>5032</v>
      </c>
      <c r="J10" s="88">
        <v>5032</v>
      </c>
      <c r="K10" s="86">
        <v>3012</v>
      </c>
      <c r="L10" s="86">
        <v>3704.5520000000001</v>
      </c>
      <c r="M10" s="86">
        <v>3419.8932559999994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152.995</v>
      </c>
      <c r="F11" s="86">
        <v>555.10883999999999</v>
      </c>
      <c r="G11" s="86">
        <v>178</v>
      </c>
      <c r="H11" s="87">
        <v>160</v>
      </c>
      <c r="I11" s="86">
        <v>165</v>
      </c>
      <c r="J11" s="88">
        <v>165</v>
      </c>
      <c r="K11" s="86">
        <v>489</v>
      </c>
      <c r="L11" s="86">
        <v>915</v>
      </c>
      <c r="M11" s="86">
        <v>963.495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3050</v>
      </c>
      <c r="F12" s="86">
        <v>2415.5112499999996</v>
      </c>
      <c r="G12" s="86">
        <v>3092</v>
      </c>
      <c r="H12" s="87">
        <v>2554</v>
      </c>
      <c r="I12" s="86">
        <v>2392</v>
      </c>
      <c r="J12" s="88">
        <v>2392</v>
      </c>
      <c r="K12" s="86">
        <v>2325</v>
      </c>
      <c r="L12" s="86">
        <v>3050</v>
      </c>
      <c r="M12" s="86">
        <v>3211.6499999999996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300.5</v>
      </c>
      <c r="F13" s="86">
        <v>466.68200000000002</v>
      </c>
      <c r="G13" s="86">
        <v>369</v>
      </c>
      <c r="H13" s="87">
        <v>559</v>
      </c>
      <c r="I13" s="86">
        <v>509</v>
      </c>
      <c r="J13" s="88">
        <v>509</v>
      </c>
      <c r="K13" s="86">
        <v>1076</v>
      </c>
      <c r="L13" s="86">
        <v>1124</v>
      </c>
      <c r="M13" s="86">
        <v>1183.5719999999999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601.87800000000004</v>
      </c>
      <c r="F14" s="86">
        <v>1408.86781</v>
      </c>
      <c r="G14" s="86">
        <v>2050</v>
      </c>
      <c r="H14" s="87">
        <v>1100</v>
      </c>
      <c r="I14" s="86">
        <v>2163</v>
      </c>
      <c r="J14" s="88">
        <v>2232</v>
      </c>
      <c r="K14" s="86">
        <v>1808</v>
      </c>
      <c r="L14" s="86">
        <v>1880.232</v>
      </c>
      <c r="M14" s="86">
        <v>1965.8842959999999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3962.4577899999999</v>
      </c>
      <c r="F15" s="86">
        <v>5103.13591</v>
      </c>
      <c r="G15" s="86">
        <v>6878</v>
      </c>
      <c r="H15" s="87">
        <v>1470</v>
      </c>
      <c r="I15" s="86">
        <v>3297</v>
      </c>
      <c r="J15" s="88">
        <v>5697</v>
      </c>
      <c r="K15" s="86">
        <v>1909</v>
      </c>
      <c r="L15" s="86">
        <v>1879</v>
      </c>
      <c r="M15" s="86">
        <v>1978.5869999999998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7896.7640000000001</v>
      </c>
      <c r="F16" s="86">
        <v>6062.5283200000003</v>
      </c>
      <c r="G16" s="86">
        <v>7733</v>
      </c>
      <c r="H16" s="87">
        <v>807</v>
      </c>
      <c r="I16" s="86">
        <v>1242</v>
      </c>
      <c r="J16" s="88">
        <v>1242</v>
      </c>
      <c r="K16" s="86">
        <v>1399</v>
      </c>
      <c r="L16" s="86">
        <v>1663</v>
      </c>
      <c r="M16" s="86">
        <v>1751.1389999999999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48356.670760000001</v>
      </c>
      <c r="F17" s="86">
        <v>80381.679999999993</v>
      </c>
      <c r="G17" s="86">
        <v>83636</v>
      </c>
      <c r="H17" s="87">
        <v>24951</v>
      </c>
      <c r="I17" s="86">
        <v>60134</v>
      </c>
      <c r="J17" s="88">
        <v>58934</v>
      </c>
      <c r="K17" s="86">
        <v>26815</v>
      </c>
      <c r="L17" s="86">
        <v>27405.356</v>
      </c>
      <c r="M17" s="86">
        <v>28694.839867999999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2409</v>
      </c>
      <c r="F21" s="86">
        <v>1737</v>
      </c>
      <c r="G21" s="86">
        <v>3697</v>
      </c>
      <c r="H21" s="87">
        <v>3195</v>
      </c>
      <c r="I21" s="86">
        <v>3195</v>
      </c>
      <c r="J21" s="88">
        <v>3195</v>
      </c>
      <c r="K21" s="86">
        <v>4593</v>
      </c>
      <c r="L21" s="86">
        <v>4804</v>
      </c>
      <c r="M21" s="86">
        <v>5058.6119999999992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140</v>
      </c>
      <c r="F22" s="86">
        <v>4624.6499999999996</v>
      </c>
      <c r="G22" s="86">
        <v>1481</v>
      </c>
      <c r="H22" s="87">
        <v>98159</v>
      </c>
      <c r="I22" s="86">
        <v>53286</v>
      </c>
      <c r="J22" s="88">
        <v>54486</v>
      </c>
      <c r="K22" s="86">
        <v>111567.70000000001</v>
      </c>
      <c r="L22" s="86">
        <v>107514</v>
      </c>
      <c r="M22" s="86">
        <v>114850.27699999997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4661</v>
      </c>
      <c r="F23" s="86">
        <v>1107.1919600000001</v>
      </c>
      <c r="G23" s="86">
        <v>405</v>
      </c>
      <c r="H23" s="87">
        <v>650</v>
      </c>
      <c r="I23" s="86">
        <v>258</v>
      </c>
      <c r="J23" s="88">
        <v>172</v>
      </c>
      <c r="K23" s="86">
        <v>2755</v>
      </c>
      <c r="L23" s="86">
        <v>2405</v>
      </c>
      <c r="M23" s="86">
        <v>2532.4649999999997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41.48742</v>
      </c>
      <c r="F24" s="86">
        <v>98.639210000000006</v>
      </c>
      <c r="G24" s="86">
        <v>31</v>
      </c>
      <c r="H24" s="87">
        <v>259</v>
      </c>
      <c r="I24" s="86">
        <v>63</v>
      </c>
      <c r="J24" s="88">
        <v>-16</v>
      </c>
      <c r="K24" s="86">
        <v>154</v>
      </c>
      <c r="L24" s="86">
        <v>146.54</v>
      </c>
      <c r="M24" s="86">
        <v>154.30661999999998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637</v>
      </c>
      <c r="G25" s="86">
        <v>1119</v>
      </c>
      <c r="H25" s="87">
        <v>100</v>
      </c>
      <c r="I25" s="86">
        <v>281</v>
      </c>
      <c r="J25" s="88">
        <v>1881</v>
      </c>
      <c r="K25" s="86">
        <v>98</v>
      </c>
      <c r="L25" s="86">
        <v>103</v>
      </c>
      <c r="M25" s="86">
        <v>108.45899999999999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93.010289999999998</v>
      </c>
      <c r="F29" s="86">
        <v>310.19825000000003</v>
      </c>
      <c r="G29" s="86">
        <v>349</v>
      </c>
      <c r="H29" s="87">
        <v>122</v>
      </c>
      <c r="I29" s="86">
        <v>172</v>
      </c>
      <c r="J29" s="88">
        <v>162</v>
      </c>
      <c r="K29" s="86">
        <v>240</v>
      </c>
      <c r="L29" s="86">
        <v>207</v>
      </c>
      <c r="M29" s="86">
        <v>217.97099999999998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94.58</v>
      </c>
      <c r="F32" s="86">
        <v>107.47832</v>
      </c>
      <c r="G32" s="86">
        <v>425</v>
      </c>
      <c r="H32" s="87">
        <v>929</v>
      </c>
      <c r="I32" s="86">
        <v>175</v>
      </c>
      <c r="J32" s="88">
        <v>-94</v>
      </c>
      <c r="K32" s="86">
        <v>387</v>
      </c>
      <c r="L32" s="86">
        <v>397.55200000000002</v>
      </c>
      <c r="M32" s="86">
        <v>360.62225599999999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82</v>
      </c>
      <c r="I33" s="86">
        <v>82</v>
      </c>
      <c r="J33" s="88">
        <v>356</v>
      </c>
      <c r="K33" s="86">
        <v>92</v>
      </c>
      <c r="L33" s="86">
        <v>96</v>
      </c>
      <c r="M33" s="86">
        <v>101.08799999999999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119</v>
      </c>
      <c r="F37" s="86">
        <v>197.899</v>
      </c>
      <c r="G37" s="86">
        <v>301</v>
      </c>
      <c r="H37" s="87">
        <v>109</v>
      </c>
      <c r="I37" s="86">
        <v>274</v>
      </c>
      <c r="J37" s="88">
        <v>165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2397.7197299999998</v>
      </c>
      <c r="F38" s="86">
        <v>2796.72282</v>
      </c>
      <c r="G38" s="86">
        <v>4465</v>
      </c>
      <c r="H38" s="87">
        <v>1682</v>
      </c>
      <c r="I38" s="86">
        <v>2536</v>
      </c>
      <c r="J38" s="88">
        <v>2703</v>
      </c>
      <c r="K38" s="86">
        <v>1740</v>
      </c>
      <c r="L38" s="86">
        <v>6679.6</v>
      </c>
      <c r="M38" s="86">
        <v>7033.6188000000002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22281</v>
      </c>
      <c r="F39" s="86">
        <v>24614.957300000002</v>
      </c>
      <c r="G39" s="86">
        <v>3491</v>
      </c>
      <c r="H39" s="87">
        <v>17931</v>
      </c>
      <c r="I39" s="86">
        <v>17505</v>
      </c>
      <c r="J39" s="88">
        <v>17270</v>
      </c>
      <c r="K39" s="86">
        <v>26723</v>
      </c>
      <c r="L39" s="86">
        <v>17876</v>
      </c>
      <c r="M39" s="86">
        <v>18823.428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9607</v>
      </c>
      <c r="F40" s="86">
        <v>18977</v>
      </c>
      <c r="G40" s="86">
        <v>16578</v>
      </c>
      <c r="H40" s="87">
        <v>3569</v>
      </c>
      <c r="I40" s="86">
        <v>8869</v>
      </c>
      <c r="J40" s="88">
        <v>5071</v>
      </c>
      <c r="K40" s="86">
        <v>3732</v>
      </c>
      <c r="L40" s="86">
        <v>3845</v>
      </c>
      <c r="M40" s="86">
        <v>4048.7849999999999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310</v>
      </c>
      <c r="F41" s="86">
        <v>0</v>
      </c>
      <c r="G41" s="86">
        <v>0</v>
      </c>
      <c r="H41" s="87">
        <v>21</v>
      </c>
      <c r="I41" s="86">
        <v>10</v>
      </c>
      <c r="J41" s="88">
        <v>10</v>
      </c>
      <c r="K41" s="86">
        <v>22</v>
      </c>
      <c r="L41" s="86">
        <v>21</v>
      </c>
      <c r="M41" s="86">
        <v>22.113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5616.8224499999997</v>
      </c>
      <c r="F42" s="86">
        <v>7124.5442999999996</v>
      </c>
      <c r="G42" s="86">
        <v>8327</v>
      </c>
      <c r="H42" s="87">
        <v>2553</v>
      </c>
      <c r="I42" s="86">
        <v>2947</v>
      </c>
      <c r="J42" s="88">
        <v>2647</v>
      </c>
      <c r="K42" s="86">
        <v>5496</v>
      </c>
      <c r="L42" s="86">
        <v>4807.0240000000003</v>
      </c>
      <c r="M42" s="86">
        <v>5061.7962719999996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3004</v>
      </c>
      <c r="F43" s="86">
        <v>715.01625000000001</v>
      </c>
      <c r="G43" s="86">
        <v>878</v>
      </c>
      <c r="H43" s="87">
        <v>1248</v>
      </c>
      <c r="I43" s="86">
        <v>1198</v>
      </c>
      <c r="J43" s="88">
        <v>1498</v>
      </c>
      <c r="K43" s="86">
        <v>1234</v>
      </c>
      <c r="L43" s="86">
        <v>2113</v>
      </c>
      <c r="M43" s="86">
        <v>2224.9889999999996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</v>
      </c>
      <c r="F44" s="86">
        <v>459.53221000000002</v>
      </c>
      <c r="G44" s="86">
        <v>630</v>
      </c>
      <c r="H44" s="87">
        <v>7185</v>
      </c>
      <c r="I44" s="86">
        <v>1188</v>
      </c>
      <c r="J44" s="88">
        <v>1245</v>
      </c>
      <c r="K44" s="86">
        <v>1422</v>
      </c>
      <c r="L44" s="86">
        <v>1487</v>
      </c>
      <c r="M44" s="86">
        <v>1565.8109999999999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1181.2</v>
      </c>
      <c r="F45" s="86">
        <v>4609.07</v>
      </c>
      <c r="G45" s="86">
        <v>4625</v>
      </c>
      <c r="H45" s="87">
        <v>1936</v>
      </c>
      <c r="I45" s="86">
        <v>2553</v>
      </c>
      <c r="J45" s="88">
        <v>2553</v>
      </c>
      <c r="K45" s="86">
        <v>2374</v>
      </c>
      <c r="L45" s="86">
        <v>3258.576</v>
      </c>
      <c r="M45" s="86">
        <v>3431.2805279999993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450</v>
      </c>
      <c r="I46" s="93">
        <v>410</v>
      </c>
      <c r="J46" s="95">
        <v>430</v>
      </c>
      <c r="K46" s="93">
        <v>478</v>
      </c>
      <c r="L46" s="93">
        <v>517</v>
      </c>
      <c r="M46" s="93">
        <v>544.40099999999995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24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822705</v>
      </c>
      <c r="F51" s="72">
        <f t="shared" ref="F51:M51" si="4">F52+F59+F62+F63+F64+F72+F73</f>
        <v>495094</v>
      </c>
      <c r="G51" s="72">
        <f t="shared" si="4"/>
        <v>590114</v>
      </c>
      <c r="H51" s="73">
        <f t="shared" si="4"/>
        <v>657492</v>
      </c>
      <c r="I51" s="72">
        <f t="shared" si="4"/>
        <v>657720</v>
      </c>
      <c r="J51" s="74">
        <f t="shared" si="4"/>
        <v>657720</v>
      </c>
      <c r="K51" s="72">
        <f t="shared" si="4"/>
        <v>659507.1</v>
      </c>
      <c r="L51" s="72">
        <f t="shared" si="4"/>
        <v>703443.07000000007</v>
      </c>
      <c r="M51" s="72">
        <f t="shared" si="4"/>
        <v>740725.95270999998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21500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21500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21500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800136</v>
      </c>
      <c r="F59" s="100">
        <f t="shared" ref="F59:M59" si="8">SUM(F60:F61)</f>
        <v>494851</v>
      </c>
      <c r="G59" s="100">
        <f t="shared" si="8"/>
        <v>587495</v>
      </c>
      <c r="H59" s="101">
        <f t="shared" si="8"/>
        <v>657492</v>
      </c>
      <c r="I59" s="100">
        <f t="shared" si="8"/>
        <v>657492</v>
      </c>
      <c r="J59" s="102">
        <f t="shared" si="8"/>
        <v>657492</v>
      </c>
      <c r="K59" s="100">
        <f t="shared" si="8"/>
        <v>659507.1</v>
      </c>
      <c r="L59" s="100">
        <f t="shared" si="8"/>
        <v>703443.07000000007</v>
      </c>
      <c r="M59" s="100">
        <f t="shared" si="8"/>
        <v>740725.95270999998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800136</v>
      </c>
      <c r="F61" s="93">
        <v>494851</v>
      </c>
      <c r="G61" s="93">
        <v>587495</v>
      </c>
      <c r="H61" s="94">
        <v>657492</v>
      </c>
      <c r="I61" s="93">
        <v>657492</v>
      </c>
      <c r="J61" s="95">
        <v>657492</v>
      </c>
      <c r="K61" s="93">
        <v>659507.1</v>
      </c>
      <c r="L61" s="93">
        <v>703443.07000000007</v>
      </c>
      <c r="M61" s="93">
        <v>740725.95270999998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1069</v>
      </c>
      <c r="F73" s="86">
        <f t="shared" ref="F73:M73" si="12">SUM(F74:F75)</f>
        <v>243</v>
      </c>
      <c r="G73" s="86">
        <f t="shared" si="12"/>
        <v>2619</v>
      </c>
      <c r="H73" s="87">
        <f t="shared" si="12"/>
        <v>0</v>
      </c>
      <c r="I73" s="86">
        <f t="shared" si="12"/>
        <v>228</v>
      </c>
      <c r="J73" s="88">
        <f t="shared" si="12"/>
        <v>228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1069</v>
      </c>
      <c r="F74" s="79">
        <v>243</v>
      </c>
      <c r="G74" s="79">
        <v>2563</v>
      </c>
      <c r="H74" s="80">
        <v>0</v>
      </c>
      <c r="I74" s="79">
        <v>218</v>
      </c>
      <c r="J74" s="81">
        <v>218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56</v>
      </c>
      <c r="H75" s="94">
        <v>0</v>
      </c>
      <c r="I75" s="93">
        <v>10</v>
      </c>
      <c r="J75" s="95">
        <v>10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1637</v>
      </c>
      <c r="F77" s="72">
        <f t="shared" ref="F77:M77" si="13">F78+F81+F84+F85+F86+F87+F88</f>
        <v>5442.7751399999997</v>
      </c>
      <c r="G77" s="72">
        <f t="shared" si="13"/>
        <v>6213</v>
      </c>
      <c r="H77" s="73">
        <f t="shared" si="13"/>
        <v>10414</v>
      </c>
      <c r="I77" s="72">
        <f t="shared" si="13"/>
        <v>10414</v>
      </c>
      <c r="J77" s="74">
        <f t="shared" si="13"/>
        <v>10056</v>
      </c>
      <c r="K77" s="72">
        <f t="shared" si="13"/>
        <v>20191.900000000001</v>
      </c>
      <c r="L77" s="72">
        <f t="shared" si="13"/>
        <v>20185.806</v>
      </c>
      <c r="M77" s="72">
        <f t="shared" si="13"/>
        <v>21255.653717999998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1637</v>
      </c>
      <c r="F81" s="86">
        <f t="shared" ref="F81:M81" si="15">SUM(F82:F83)</f>
        <v>5422.7751399999997</v>
      </c>
      <c r="G81" s="86">
        <f t="shared" si="15"/>
        <v>5855</v>
      </c>
      <c r="H81" s="87">
        <f t="shared" si="15"/>
        <v>10414</v>
      </c>
      <c r="I81" s="86">
        <f t="shared" si="15"/>
        <v>10414</v>
      </c>
      <c r="J81" s="88">
        <f t="shared" si="15"/>
        <v>10056</v>
      </c>
      <c r="K81" s="86">
        <f t="shared" si="15"/>
        <v>20191.900000000001</v>
      </c>
      <c r="L81" s="86">
        <f t="shared" si="15"/>
        <v>20185.806</v>
      </c>
      <c r="M81" s="86">
        <f t="shared" si="15"/>
        <v>21255.653717999998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1637</v>
      </c>
      <c r="F83" s="93">
        <v>5422.7751399999997</v>
      </c>
      <c r="G83" s="93">
        <v>5855</v>
      </c>
      <c r="H83" s="94">
        <v>10414</v>
      </c>
      <c r="I83" s="93">
        <v>10414</v>
      </c>
      <c r="J83" s="95">
        <v>10056</v>
      </c>
      <c r="K83" s="93">
        <v>20191.900000000001</v>
      </c>
      <c r="L83" s="93">
        <v>20185.806</v>
      </c>
      <c r="M83" s="93">
        <v>21255.653717999998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20</v>
      </c>
      <c r="G88" s="86">
        <v>358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7298</v>
      </c>
      <c r="F90" s="72">
        <v>237.19310999999999</v>
      </c>
      <c r="G90" s="72">
        <v>11435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1030029.01313</v>
      </c>
      <c r="F92" s="46">
        <f t="shared" ref="F92:M92" si="16">F4+F51+F77+F90</f>
        <v>759394.23412000004</v>
      </c>
      <c r="G92" s="46">
        <f t="shared" si="16"/>
        <v>873371</v>
      </c>
      <c r="H92" s="47">
        <f t="shared" si="16"/>
        <v>967551</v>
      </c>
      <c r="I92" s="46">
        <f t="shared" si="16"/>
        <v>963353</v>
      </c>
      <c r="J92" s="48">
        <f t="shared" si="16"/>
        <v>962995</v>
      </c>
      <c r="K92" s="46">
        <f t="shared" si="16"/>
        <v>1072660.6739999999</v>
      </c>
      <c r="L92" s="46">
        <f t="shared" si="16"/>
        <v>1135899.8040000002</v>
      </c>
      <c r="M92" s="46">
        <f t="shared" si="16"/>
        <v>1197468.328612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116885.4</v>
      </c>
      <c r="F4" s="72">
        <f t="shared" ref="F4:M4" si="0">F5+F8+F47</f>
        <v>124154.22502000001</v>
      </c>
      <c r="G4" s="72">
        <f t="shared" si="0"/>
        <v>121273</v>
      </c>
      <c r="H4" s="73">
        <f t="shared" si="0"/>
        <v>117960</v>
      </c>
      <c r="I4" s="72">
        <f t="shared" si="0"/>
        <v>121439</v>
      </c>
      <c r="J4" s="74">
        <f t="shared" si="0"/>
        <v>121439</v>
      </c>
      <c r="K4" s="72">
        <f t="shared" si="0"/>
        <v>152111</v>
      </c>
      <c r="L4" s="72">
        <f t="shared" si="0"/>
        <v>152720</v>
      </c>
      <c r="M4" s="72">
        <f t="shared" si="0"/>
        <v>156859.15999999997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45942.2</v>
      </c>
      <c r="F5" s="100">
        <f t="shared" ref="F5:M5" si="1">SUM(F6:F7)</f>
        <v>56201.25419</v>
      </c>
      <c r="G5" s="100">
        <f t="shared" si="1"/>
        <v>55157</v>
      </c>
      <c r="H5" s="101">
        <f t="shared" si="1"/>
        <v>74665</v>
      </c>
      <c r="I5" s="100">
        <f t="shared" si="1"/>
        <v>74867</v>
      </c>
      <c r="J5" s="102">
        <f t="shared" si="1"/>
        <v>74867</v>
      </c>
      <c r="K5" s="100">
        <f t="shared" si="1"/>
        <v>86994</v>
      </c>
      <c r="L5" s="100">
        <f t="shared" si="1"/>
        <v>87669</v>
      </c>
      <c r="M5" s="100">
        <f t="shared" si="1"/>
        <v>88360.456999999995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39409.199999999997</v>
      </c>
      <c r="F6" s="79">
        <v>48452.620849999999</v>
      </c>
      <c r="G6" s="79">
        <v>47091</v>
      </c>
      <c r="H6" s="80">
        <v>63658</v>
      </c>
      <c r="I6" s="79">
        <v>63856</v>
      </c>
      <c r="J6" s="81">
        <v>63784</v>
      </c>
      <c r="K6" s="79">
        <v>70078</v>
      </c>
      <c r="L6" s="79">
        <v>70613</v>
      </c>
      <c r="M6" s="79">
        <v>70355.489000000001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6533</v>
      </c>
      <c r="F7" s="93">
        <v>7748.6333400000003</v>
      </c>
      <c r="G7" s="93">
        <v>8066</v>
      </c>
      <c r="H7" s="94">
        <v>11007</v>
      </c>
      <c r="I7" s="93">
        <v>11011</v>
      </c>
      <c r="J7" s="95">
        <v>11083</v>
      </c>
      <c r="K7" s="93">
        <v>16916</v>
      </c>
      <c r="L7" s="93">
        <v>17056</v>
      </c>
      <c r="M7" s="93">
        <v>18004.968000000001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70943.199999999997</v>
      </c>
      <c r="F8" s="100">
        <f t="shared" ref="F8:M8" si="2">SUM(F9:F46)</f>
        <v>67928.970830000006</v>
      </c>
      <c r="G8" s="100">
        <f t="shared" si="2"/>
        <v>66116</v>
      </c>
      <c r="H8" s="101">
        <f t="shared" si="2"/>
        <v>43295</v>
      </c>
      <c r="I8" s="100">
        <f t="shared" si="2"/>
        <v>46572</v>
      </c>
      <c r="J8" s="102">
        <f t="shared" si="2"/>
        <v>46572</v>
      </c>
      <c r="K8" s="100">
        <f t="shared" si="2"/>
        <v>65117</v>
      </c>
      <c r="L8" s="100">
        <f t="shared" si="2"/>
        <v>65051</v>
      </c>
      <c r="M8" s="100">
        <f t="shared" si="2"/>
        <v>68498.702999999994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124</v>
      </c>
      <c r="F9" s="79">
        <v>188.69368</v>
      </c>
      <c r="G9" s="79">
        <v>120</v>
      </c>
      <c r="H9" s="80">
        <v>219</v>
      </c>
      <c r="I9" s="79">
        <v>219</v>
      </c>
      <c r="J9" s="81">
        <v>219</v>
      </c>
      <c r="K9" s="79">
        <v>219</v>
      </c>
      <c r="L9" s="79">
        <v>230</v>
      </c>
      <c r="M9" s="79">
        <v>242.19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1486</v>
      </c>
      <c r="F10" s="86">
        <v>2314.8099200000001</v>
      </c>
      <c r="G10" s="86">
        <v>4083</v>
      </c>
      <c r="H10" s="87">
        <v>2110</v>
      </c>
      <c r="I10" s="86">
        <v>4533</v>
      </c>
      <c r="J10" s="88">
        <v>4533</v>
      </c>
      <c r="K10" s="86">
        <v>2776</v>
      </c>
      <c r="L10" s="86">
        <v>2959</v>
      </c>
      <c r="M10" s="86">
        <v>3115.8269999999998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83</v>
      </c>
      <c r="F11" s="86">
        <v>110.16231999999999</v>
      </c>
      <c r="G11" s="86">
        <v>55</v>
      </c>
      <c r="H11" s="87">
        <v>160</v>
      </c>
      <c r="I11" s="86">
        <v>160</v>
      </c>
      <c r="J11" s="88">
        <v>160</v>
      </c>
      <c r="K11" s="86">
        <v>155</v>
      </c>
      <c r="L11" s="86">
        <v>162</v>
      </c>
      <c r="M11" s="86">
        <v>170.58599999999998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3050</v>
      </c>
      <c r="F12" s="86">
        <v>2415.5112499999996</v>
      </c>
      <c r="G12" s="86">
        <v>3092</v>
      </c>
      <c r="H12" s="87">
        <v>2554</v>
      </c>
      <c r="I12" s="86">
        <v>2392</v>
      </c>
      <c r="J12" s="88">
        <v>2392</v>
      </c>
      <c r="K12" s="86">
        <v>2325</v>
      </c>
      <c r="L12" s="86">
        <v>3050</v>
      </c>
      <c r="M12" s="86">
        <v>3211.6499999999996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156</v>
      </c>
      <c r="F13" s="86">
        <v>378.68200000000002</v>
      </c>
      <c r="G13" s="86">
        <v>369</v>
      </c>
      <c r="H13" s="87">
        <v>509</v>
      </c>
      <c r="I13" s="86">
        <v>509</v>
      </c>
      <c r="J13" s="88">
        <v>509</v>
      </c>
      <c r="K13" s="86">
        <v>1076</v>
      </c>
      <c r="L13" s="86">
        <v>1124</v>
      </c>
      <c r="M13" s="86">
        <v>1183.5719999999999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366</v>
      </c>
      <c r="F14" s="86">
        <v>1009.86781</v>
      </c>
      <c r="G14" s="86">
        <v>1239</v>
      </c>
      <c r="H14" s="87">
        <v>617</v>
      </c>
      <c r="I14" s="86">
        <v>807</v>
      </c>
      <c r="J14" s="88">
        <v>807</v>
      </c>
      <c r="K14" s="86">
        <v>1103</v>
      </c>
      <c r="L14" s="86">
        <v>1154</v>
      </c>
      <c r="M14" s="86">
        <v>1215.162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3417</v>
      </c>
      <c r="F15" s="86">
        <v>4240.13591</v>
      </c>
      <c r="G15" s="86">
        <v>6874</v>
      </c>
      <c r="H15" s="87">
        <v>1470</v>
      </c>
      <c r="I15" s="86">
        <v>3047</v>
      </c>
      <c r="J15" s="88">
        <v>5447</v>
      </c>
      <c r="K15" s="86">
        <v>1609</v>
      </c>
      <c r="L15" s="86">
        <v>1265</v>
      </c>
      <c r="M15" s="86">
        <v>1332.0449999999998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5110</v>
      </c>
      <c r="F16" s="86">
        <v>5319.5283200000003</v>
      </c>
      <c r="G16" s="86">
        <v>4827</v>
      </c>
      <c r="H16" s="87">
        <v>807</v>
      </c>
      <c r="I16" s="86">
        <v>1235</v>
      </c>
      <c r="J16" s="88">
        <v>1235</v>
      </c>
      <c r="K16" s="86">
        <v>847</v>
      </c>
      <c r="L16" s="86">
        <v>886</v>
      </c>
      <c r="M16" s="86">
        <v>932.95799999999997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7224</v>
      </c>
      <c r="F17" s="86">
        <v>15030.68</v>
      </c>
      <c r="G17" s="86">
        <v>7524</v>
      </c>
      <c r="H17" s="87">
        <v>7767</v>
      </c>
      <c r="I17" s="86">
        <v>511</v>
      </c>
      <c r="J17" s="88">
        <v>511</v>
      </c>
      <c r="K17" s="86">
        <v>8936</v>
      </c>
      <c r="L17" s="86">
        <v>9788</v>
      </c>
      <c r="M17" s="86">
        <v>10306.763999999999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2408</v>
      </c>
      <c r="F21" s="86">
        <v>1737</v>
      </c>
      <c r="G21" s="86">
        <v>3511</v>
      </c>
      <c r="H21" s="87">
        <v>3195</v>
      </c>
      <c r="I21" s="86">
        <v>3195</v>
      </c>
      <c r="J21" s="88">
        <v>3195</v>
      </c>
      <c r="K21" s="86">
        <v>4590</v>
      </c>
      <c r="L21" s="86">
        <v>4801</v>
      </c>
      <c r="M21" s="86">
        <v>5055.4529999999995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104</v>
      </c>
      <c r="F22" s="86">
        <v>4469.6499999999996</v>
      </c>
      <c r="G22" s="86">
        <v>1245</v>
      </c>
      <c r="H22" s="87">
        <v>1704</v>
      </c>
      <c r="I22" s="86">
        <v>1204</v>
      </c>
      <c r="J22" s="88">
        <v>1204</v>
      </c>
      <c r="K22" s="86">
        <v>4024</v>
      </c>
      <c r="L22" s="86">
        <v>5428</v>
      </c>
      <c r="M22" s="86">
        <v>5715.6839999999993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4579</v>
      </c>
      <c r="F23" s="86">
        <v>1093.1919600000001</v>
      </c>
      <c r="G23" s="86">
        <v>391</v>
      </c>
      <c r="H23" s="87">
        <v>418</v>
      </c>
      <c r="I23" s="86">
        <v>258</v>
      </c>
      <c r="J23" s="88">
        <v>258</v>
      </c>
      <c r="K23" s="86">
        <v>2442</v>
      </c>
      <c r="L23" s="86">
        <v>2054</v>
      </c>
      <c r="M23" s="86">
        <v>2162.8619999999996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32</v>
      </c>
      <c r="F24" s="86">
        <v>90.639210000000006</v>
      </c>
      <c r="G24" s="86">
        <v>31</v>
      </c>
      <c r="H24" s="87">
        <v>137</v>
      </c>
      <c r="I24" s="86">
        <v>36</v>
      </c>
      <c r="J24" s="88">
        <v>36</v>
      </c>
      <c r="K24" s="86">
        <v>76</v>
      </c>
      <c r="L24" s="86">
        <v>79</v>
      </c>
      <c r="M24" s="86">
        <v>83.186999999999998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637</v>
      </c>
      <c r="G25" s="86">
        <v>1119</v>
      </c>
      <c r="H25" s="87">
        <v>100</v>
      </c>
      <c r="I25" s="86">
        <v>238</v>
      </c>
      <c r="J25" s="88">
        <v>1838</v>
      </c>
      <c r="K25" s="86">
        <v>98</v>
      </c>
      <c r="L25" s="86">
        <v>103</v>
      </c>
      <c r="M25" s="86">
        <v>108.45899999999999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59</v>
      </c>
      <c r="F29" s="86">
        <v>214.19825</v>
      </c>
      <c r="G29" s="86">
        <v>340</v>
      </c>
      <c r="H29" s="87">
        <v>112</v>
      </c>
      <c r="I29" s="86">
        <v>162</v>
      </c>
      <c r="J29" s="88">
        <v>162</v>
      </c>
      <c r="K29" s="86">
        <v>210</v>
      </c>
      <c r="L29" s="86">
        <v>120</v>
      </c>
      <c r="M29" s="86">
        <v>126.35999999999999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91</v>
      </c>
      <c r="F32" s="86">
        <v>94.478319999999997</v>
      </c>
      <c r="G32" s="86">
        <v>417</v>
      </c>
      <c r="H32" s="87">
        <v>65</v>
      </c>
      <c r="I32" s="86">
        <v>164</v>
      </c>
      <c r="J32" s="88">
        <v>129</v>
      </c>
      <c r="K32" s="86">
        <v>135</v>
      </c>
      <c r="L32" s="86">
        <v>141</v>
      </c>
      <c r="M32" s="86">
        <v>148.47299999999998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82</v>
      </c>
      <c r="I33" s="86">
        <v>82</v>
      </c>
      <c r="J33" s="88">
        <v>82</v>
      </c>
      <c r="K33" s="86">
        <v>92</v>
      </c>
      <c r="L33" s="86">
        <v>96</v>
      </c>
      <c r="M33" s="86">
        <v>101.08799999999999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115</v>
      </c>
      <c r="F37" s="86">
        <v>185.899</v>
      </c>
      <c r="G37" s="86">
        <v>292</v>
      </c>
      <c r="H37" s="87">
        <v>109</v>
      </c>
      <c r="I37" s="86">
        <v>269</v>
      </c>
      <c r="J37" s="88">
        <v>160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1857</v>
      </c>
      <c r="F38" s="86">
        <v>2305.72282</v>
      </c>
      <c r="G38" s="86">
        <v>3701</v>
      </c>
      <c r="H38" s="87">
        <v>729</v>
      </c>
      <c r="I38" s="86">
        <v>2483</v>
      </c>
      <c r="J38" s="88">
        <v>2627</v>
      </c>
      <c r="K38" s="86">
        <v>1241</v>
      </c>
      <c r="L38" s="86">
        <v>6127</v>
      </c>
      <c r="M38" s="86">
        <v>6451.7310000000007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21941</v>
      </c>
      <c r="F39" s="86">
        <v>539.95730000000003</v>
      </c>
      <c r="G39" s="86">
        <v>2721</v>
      </c>
      <c r="H39" s="87">
        <v>11605</v>
      </c>
      <c r="I39" s="86">
        <v>11172</v>
      </c>
      <c r="J39" s="88">
        <v>11152</v>
      </c>
      <c r="K39" s="86">
        <v>20445</v>
      </c>
      <c r="L39" s="86">
        <v>11566</v>
      </c>
      <c r="M39" s="86">
        <v>12178.997999999998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9607</v>
      </c>
      <c r="F40" s="86">
        <v>17185</v>
      </c>
      <c r="G40" s="86">
        <v>16528</v>
      </c>
      <c r="H40" s="87">
        <v>3569</v>
      </c>
      <c r="I40" s="86">
        <v>8789</v>
      </c>
      <c r="J40" s="88">
        <v>4769</v>
      </c>
      <c r="K40" s="86">
        <v>3732</v>
      </c>
      <c r="L40" s="86">
        <v>3845</v>
      </c>
      <c r="M40" s="86">
        <v>4048.7849999999999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10</v>
      </c>
      <c r="J41" s="88">
        <v>10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5241</v>
      </c>
      <c r="F42" s="86">
        <v>5140.5442999999996</v>
      </c>
      <c r="G42" s="86">
        <v>4679</v>
      </c>
      <c r="H42" s="87">
        <v>1552</v>
      </c>
      <c r="I42" s="86">
        <v>1852</v>
      </c>
      <c r="J42" s="88">
        <v>1852</v>
      </c>
      <c r="K42" s="86">
        <v>4620</v>
      </c>
      <c r="L42" s="86">
        <v>3936</v>
      </c>
      <c r="M42" s="86">
        <v>4144.6080000000002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2953</v>
      </c>
      <c r="F43" s="86">
        <v>576.01625000000001</v>
      </c>
      <c r="G43" s="86">
        <v>825</v>
      </c>
      <c r="H43" s="87">
        <v>1198</v>
      </c>
      <c r="I43" s="86">
        <v>1198</v>
      </c>
      <c r="J43" s="88">
        <v>1198</v>
      </c>
      <c r="K43" s="86">
        <v>1200</v>
      </c>
      <c r="L43" s="86">
        <v>2077</v>
      </c>
      <c r="M43" s="86">
        <v>2187.0809999999997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</v>
      </c>
      <c r="F44" s="86">
        <v>365.53221000000002</v>
      </c>
      <c r="G44" s="86">
        <v>448</v>
      </c>
      <c r="H44" s="87">
        <v>1075</v>
      </c>
      <c r="I44" s="86">
        <v>1075</v>
      </c>
      <c r="J44" s="88">
        <v>1095</v>
      </c>
      <c r="K44" s="86">
        <v>1419</v>
      </c>
      <c r="L44" s="86">
        <v>1484</v>
      </c>
      <c r="M44" s="86">
        <v>1562.6519999999998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908.2</v>
      </c>
      <c r="F45" s="86">
        <v>2286.0699999999997</v>
      </c>
      <c r="G45" s="86">
        <v>1685</v>
      </c>
      <c r="H45" s="87">
        <v>982</v>
      </c>
      <c r="I45" s="86">
        <v>972</v>
      </c>
      <c r="J45" s="88">
        <v>972</v>
      </c>
      <c r="K45" s="86">
        <v>1269</v>
      </c>
      <c r="L45" s="86">
        <v>2059</v>
      </c>
      <c r="M45" s="86">
        <v>2168.1269999999995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450</v>
      </c>
      <c r="I46" s="93">
        <v>0</v>
      </c>
      <c r="J46" s="95">
        <v>20</v>
      </c>
      <c r="K46" s="93">
        <v>478</v>
      </c>
      <c r="L46" s="93">
        <v>517</v>
      </c>
      <c r="M46" s="93">
        <v>544.40099999999995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24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1069</v>
      </c>
      <c r="F51" s="72">
        <f t="shared" ref="F51:M51" si="4">F52+F59+F62+F63+F64+F72+F73</f>
        <v>230</v>
      </c>
      <c r="G51" s="72">
        <f t="shared" si="4"/>
        <v>2472</v>
      </c>
      <c r="H51" s="73">
        <f t="shared" si="4"/>
        <v>0</v>
      </c>
      <c r="I51" s="72">
        <f t="shared" si="4"/>
        <v>218</v>
      </c>
      <c r="J51" s="74">
        <f t="shared" si="4"/>
        <v>218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1069</v>
      </c>
      <c r="F73" s="86">
        <f t="shared" ref="F73:M73" si="12">SUM(F74:F75)</f>
        <v>230</v>
      </c>
      <c r="G73" s="86">
        <f t="shared" si="12"/>
        <v>2472</v>
      </c>
      <c r="H73" s="87">
        <f t="shared" si="12"/>
        <v>0</v>
      </c>
      <c r="I73" s="86">
        <f t="shared" si="12"/>
        <v>218</v>
      </c>
      <c r="J73" s="88">
        <f t="shared" si="12"/>
        <v>218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1069</v>
      </c>
      <c r="F74" s="79">
        <v>230</v>
      </c>
      <c r="G74" s="79">
        <v>2472</v>
      </c>
      <c r="H74" s="80">
        <v>0</v>
      </c>
      <c r="I74" s="79">
        <v>218</v>
      </c>
      <c r="J74" s="81">
        <v>218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1082</v>
      </c>
      <c r="F77" s="72">
        <f t="shared" ref="F77:M77" si="13">F78+F81+F84+F85+F86+F87+F88</f>
        <v>4814.0569999999998</v>
      </c>
      <c r="G77" s="72">
        <f t="shared" si="13"/>
        <v>6091</v>
      </c>
      <c r="H77" s="73">
        <f t="shared" si="13"/>
        <v>9747</v>
      </c>
      <c r="I77" s="72">
        <f t="shared" si="13"/>
        <v>10356</v>
      </c>
      <c r="J77" s="74">
        <f t="shared" si="13"/>
        <v>9998</v>
      </c>
      <c r="K77" s="72">
        <f t="shared" si="13"/>
        <v>19268</v>
      </c>
      <c r="L77" s="72">
        <f t="shared" si="13"/>
        <v>19220</v>
      </c>
      <c r="M77" s="72">
        <f t="shared" si="13"/>
        <v>20238.66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1082</v>
      </c>
      <c r="F81" s="86">
        <f t="shared" ref="F81:M81" si="15">SUM(F82:F83)</f>
        <v>4794.0569999999998</v>
      </c>
      <c r="G81" s="86">
        <f t="shared" si="15"/>
        <v>5733</v>
      </c>
      <c r="H81" s="87">
        <f t="shared" si="15"/>
        <v>9747</v>
      </c>
      <c r="I81" s="86">
        <f t="shared" si="15"/>
        <v>10356</v>
      </c>
      <c r="J81" s="88">
        <f t="shared" si="15"/>
        <v>9998</v>
      </c>
      <c r="K81" s="86">
        <f t="shared" si="15"/>
        <v>19268</v>
      </c>
      <c r="L81" s="86">
        <f t="shared" si="15"/>
        <v>19220</v>
      </c>
      <c r="M81" s="86">
        <f t="shared" si="15"/>
        <v>20238.66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1082</v>
      </c>
      <c r="F83" s="93">
        <v>4794.0569999999998</v>
      </c>
      <c r="G83" s="93">
        <v>5733</v>
      </c>
      <c r="H83" s="94">
        <v>9747</v>
      </c>
      <c r="I83" s="93">
        <v>10356</v>
      </c>
      <c r="J83" s="95">
        <v>9998</v>
      </c>
      <c r="K83" s="93">
        <v>19268</v>
      </c>
      <c r="L83" s="93">
        <v>19220</v>
      </c>
      <c r="M83" s="93">
        <v>20238.66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20</v>
      </c>
      <c r="G88" s="86">
        <v>358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7298</v>
      </c>
      <c r="F90" s="72">
        <v>237.19310999999999</v>
      </c>
      <c r="G90" s="72">
        <v>28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126334.39999999999</v>
      </c>
      <c r="F92" s="46">
        <f t="shared" ref="F92:M92" si="16">F4+F51+F77+F90</f>
        <v>129435.47513000001</v>
      </c>
      <c r="G92" s="46">
        <f t="shared" si="16"/>
        <v>129864</v>
      </c>
      <c r="H92" s="47">
        <f t="shared" si="16"/>
        <v>127707</v>
      </c>
      <c r="I92" s="46">
        <f t="shared" si="16"/>
        <v>132013</v>
      </c>
      <c r="J92" s="48">
        <f t="shared" si="16"/>
        <v>131655</v>
      </c>
      <c r="K92" s="46">
        <f t="shared" si="16"/>
        <v>171379</v>
      </c>
      <c r="L92" s="46">
        <f t="shared" si="16"/>
        <v>171940</v>
      </c>
      <c r="M92" s="46">
        <f t="shared" si="16"/>
        <v>177097.81999999998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45621</v>
      </c>
      <c r="F4" s="72">
        <f t="shared" ref="F4:M4" si="0">F5+F8+F47</f>
        <v>64313</v>
      </c>
      <c r="G4" s="72">
        <f t="shared" si="0"/>
        <v>86124</v>
      </c>
      <c r="H4" s="73">
        <f t="shared" si="0"/>
        <v>110988</v>
      </c>
      <c r="I4" s="72">
        <f t="shared" si="0"/>
        <v>108582</v>
      </c>
      <c r="J4" s="74">
        <f t="shared" si="0"/>
        <v>108582</v>
      </c>
      <c r="K4" s="72">
        <f t="shared" si="0"/>
        <v>138208.674</v>
      </c>
      <c r="L4" s="72">
        <f t="shared" si="0"/>
        <v>141993</v>
      </c>
      <c r="M4" s="72">
        <f t="shared" si="0"/>
        <v>155157.06399999995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2533</v>
      </c>
      <c r="F5" s="100">
        <f t="shared" ref="F5:M5" si="1">SUM(F6:F7)</f>
        <v>3174</v>
      </c>
      <c r="G5" s="100">
        <f t="shared" si="1"/>
        <v>18008</v>
      </c>
      <c r="H5" s="101">
        <f t="shared" si="1"/>
        <v>6058</v>
      </c>
      <c r="I5" s="100">
        <f t="shared" si="1"/>
        <v>8433</v>
      </c>
      <c r="J5" s="102">
        <f t="shared" si="1"/>
        <v>8433</v>
      </c>
      <c r="K5" s="100">
        <f t="shared" si="1"/>
        <v>19756.974000000002</v>
      </c>
      <c r="L5" s="100">
        <f t="shared" si="1"/>
        <v>33034</v>
      </c>
      <c r="M5" s="100">
        <f t="shared" si="1"/>
        <v>39501.20199999999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2260</v>
      </c>
      <c r="F6" s="79">
        <v>2837</v>
      </c>
      <c r="G6" s="79">
        <v>16463</v>
      </c>
      <c r="H6" s="80">
        <v>5646</v>
      </c>
      <c r="I6" s="79">
        <v>8021</v>
      </c>
      <c r="J6" s="81">
        <v>8021</v>
      </c>
      <c r="K6" s="79">
        <v>17206.974000000002</v>
      </c>
      <c r="L6" s="79">
        <v>29007</v>
      </c>
      <c r="M6" s="79">
        <v>35036.770999999993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273</v>
      </c>
      <c r="F7" s="93">
        <v>337</v>
      </c>
      <c r="G7" s="93">
        <v>1545</v>
      </c>
      <c r="H7" s="94">
        <v>412</v>
      </c>
      <c r="I7" s="93">
        <v>412</v>
      </c>
      <c r="J7" s="95">
        <v>412</v>
      </c>
      <c r="K7" s="93">
        <v>2550</v>
      </c>
      <c r="L7" s="93">
        <v>4027</v>
      </c>
      <c r="M7" s="93">
        <v>4464.4309999999996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43088</v>
      </c>
      <c r="F8" s="100">
        <f t="shared" ref="F8:M8" si="2">SUM(F9:F46)</f>
        <v>61139</v>
      </c>
      <c r="G8" s="100">
        <f t="shared" si="2"/>
        <v>68116</v>
      </c>
      <c r="H8" s="101">
        <f t="shared" si="2"/>
        <v>104930</v>
      </c>
      <c r="I8" s="100">
        <f t="shared" si="2"/>
        <v>100149</v>
      </c>
      <c r="J8" s="102">
        <f t="shared" si="2"/>
        <v>100149</v>
      </c>
      <c r="K8" s="100">
        <f t="shared" si="2"/>
        <v>118451.70000000001</v>
      </c>
      <c r="L8" s="100">
        <f t="shared" si="2"/>
        <v>108959</v>
      </c>
      <c r="M8" s="100">
        <f t="shared" si="2"/>
        <v>115655.86199999998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</v>
      </c>
      <c r="F9" s="79">
        <v>6</v>
      </c>
      <c r="G9" s="79">
        <v>40</v>
      </c>
      <c r="H9" s="80">
        <v>37</v>
      </c>
      <c r="I9" s="79">
        <v>37</v>
      </c>
      <c r="J9" s="81">
        <v>37</v>
      </c>
      <c r="K9" s="79">
        <v>166</v>
      </c>
      <c r="L9" s="79">
        <v>41</v>
      </c>
      <c r="M9" s="79">
        <v>43.173000000000002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35</v>
      </c>
      <c r="G10" s="86">
        <v>18</v>
      </c>
      <c r="H10" s="87">
        <v>188</v>
      </c>
      <c r="I10" s="86">
        <v>39</v>
      </c>
      <c r="J10" s="88">
        <v>39</v>
      </c>
      <c r="K10" s="86">
        <v>78</v>
      </c>
      <c r="L10" s="86">
        <v>603</v>
      </c>
      <c r="M10" s="86">
        <v>153.959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4</v>
      </c>
      <c r="G11" s="86">
        <v>12</v>
      </c>
      <c r="H11" s="87">
        <v>0</v>
      </c>
      <c r="I11" s="86">
        <v>0</v>
      </c>
      <c r="J11" s="88">
        <v>0</v>
      </c>
      <c r="K11" s="86">
        <v>334</v>
      </c>
      <c r="L11" s="86">
        <v>753</v>
      </c>
      <c r="M11" s="86">
        <v>792.90899999999999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26</v>
      </c>
      <c r="F13" s="86">
        <v>18</v>
      </c>
      <c r="G13" s="86">
        <v>0</v>
      </c>
      <c r="H13" s="87">
        <v>50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</v>
      </c>
      <c r="F14" s="86">
        <v>51</v>
      </c>
      <c r="G14" s="86">
        <v>234</v>
      </c>
      <c r="H14" s="87">
        <v>94</v>
      </c>
      <c r="I14" s="86">
        <v>293</v>
      </c>
      <c r="J14" s="88">
        <v>361</v>
      </c>
      <c r="K14" s="86">
        <v>213</v>
      </c>
      <c r="L14" s="86">
        <v>214</v>
      </c>
      <c r="M14" s="86">
        <v>211.34199999999998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48</v>
      </c>
      <c r="F15" s="86">
        <v>55</v>
      </c>
      <c r="G15" s="86">
        <v>0</v>
      </c>
      <c r="H15" s="87">
        <v>0</v>
      </c>
      <c r="I15" s="86">
        <v>0</v>
      </c>
      <c r="J15" s="88">
        <v>0</v>
      </c>
      <c r="K15" s="86">
        <v>300</v>
      </c>
      <c r="L15" s="86">
        <v>614</v>
      </c>
      <c r="M15" s="86">
        <v>646.54199999999992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2646</v>
      </c>
      <c r="F16" s="86">
        <v>9</v>
      </c>
      <c r="G16" s="86">
        <v>1311</v>
      </c>
      <c r="H16" s="87">
        <v>0</v>
      </c>
      <c r="I16" s="86">
        <v>7</v>
      </c>
      <c r="J16" s="88">
        <v>7</v>
      </c>
      <c r="K16" s="86">
        <v>552</v>
      </c>
      <c r="L16" s="86">
        <v>777</v>
      </c>
      <c r="M16" s="86">
        <v>818.18099999999993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40061</v>
      </c>
      <c r="F17" s="86">
        <v>57458</v>
      </c>
      <c r="G17" s="86">
        <v>61575</v>
      </c>
      <c r="H17" s="87">
        <v>1060</v>
      </c>
      <c r="I17" s="86">
        <v>47358</v>
      </c>
      <c r="J17" s="88">
        <v>47358</v>
      </c>
      <c r="K17" s="86">
        <v>2053</v>
      </c>
      <c r="L17" s="86">
        <v>2430</v>
      </c>
      <c r="M17" s="86">
        <v>2395.79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10</v>
      </c>
      <c r="G22" s="86">
        <v>34</v>
      </c>
      <c r="H22" s="87">
        <v>96388</v>
      </c>
      <c r="I22" s="86">
        <v>51988</v>
      </c>
      <c r="J22" s="88">
        <v>51988</v>
      </c>
      <c r="K22" s="86">
        <v>107487.70000000001</v>
      </c>
      <c r="L22" s="86">
        <v>102008</v>
      </c>
      <c r="M22" s="86">
        <v>109052.45899999999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82</v>
      </c>
      <c r="F23" s="86">
        <v>0</v>
      </c>
      <c r="G23" s="86">
        <v>0</v>
      </c>
      <c r="H23" s="87">
        <v>97</v>
      </c>
      <c r="I23" s="86">
        <v>0</v>
      </c>
      <c r="J23" s="88">
        <v>-86</v>
      </c>
      <c r="K23" s="86">
        <v>104</v>
      </c>
      <c r="L23" s="86">
        <v>132</v>
      </c>
      <c r="M23" s="86">
        <v>138.99599999999998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79</v>
      </c>
      <c r="I24" s="86">
        <v>11</v>
      </c>
      <c r="J24" s="88">
        <v>-68</v>
      </c>
      <c r="K24" s="86">
        <v>25</v>
      </c>
      <c r="L24" s="86">
        <v>27</v>
      </c>
      <c r="M24" s="86">
        <v>28.430999999999997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21</v>
      </c>
      <c r="G29" s="86">
        <v>0</v>
      </c>
      <c r="H29" s="87">
        <v>10</v>
      </c>
      <c r="I29" s="86">
        <v>10</v>
      </c>
      <c r="J29" s="88">
        <v>0</v>
      </c>
      <c r="K29" s="86">
        <v>30</v>
      </c>
      <c r="L29" s="86">
        <v>87</v>
      </c>
      <c r="M29" s="86">
        <v>91.61099999999999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4</v>
      </c>
      <c r="G32" s="86">
        <v>2</v>
      </c>
      <c r="H32" s="87">
        <v>72</v>
      </c>
      <c r="I32" s="86">
        <v>0</v>
      </c>
      <c r="J32" s="88">
        <v>40</v>
      </c>
      <c r="K32" s="86">
        <v>71</v>
      </c>
      <c r="L32" s="86">
        <v>72</v>
      </c>
      <c r="M32" s="86">
        <v>17.815999999999999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8</v>
      </c>
      <c r="G37" s="86">
        <v>0</v>
      </c>
      <c r="H37" s="87">
        <v>0</v>
      </c>
      <c r="I37" s="86">
        <v>3</v>
      </c>
      <c r="J37" s="88">
        <v>3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</v>
      </c>
      <c r="F38" s="86">
        <v>88</v>
      </c>
      <c r="G38" s="86">
        <v>394</v>
      </c>
      <c r="H38" s="87">
        <v>132</v>
      </c>
      <c r="I38" s="86">
        <v>38</v>
      </c>
      <c r="J38" s="88">
        <v>61</v>
      </c>
      <c r="K38" s="86">
        <v>179</v>
      </c>
      <c r="L38" s="86">
        <v>259</v>
      </c>
      <c r="M38" s="86">
        <v>272.72699999999998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85</v>
      </c>
      <c r="F39" s="86">
        <v>1430</v>
      </c>
      <c r="G39" s="86">
        <v>218</v>
      </c>
      <c r="H39" s="87">
        <v>178</v>
      </c>
      <c r="I39" s="86">
        <v>22</v>
      </c>
      <c r="J39" s="88">
        <v>-156</v>
      </c>
      <c r="K39" s="86">
        <v>6234</v>
      </c>
      <c r="L39" s="86">
        <v>199</v>
      </c>
      <c r="M39" s="86">
        <v>209.54699999999997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107</v>
      </c>
      <c r="G40" s="86">
        <v>0</v>
      </c>
      <c r="H40" s="87">
        <v>0</v>
      </c>
      <c r="I40" s="86">
        <v>0</v>
      </c>
      <c r="J40" s="88">
        <v>222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57</v>
      </c>
      <c r="F42" s="86">
        <v>197</v>
      </c>
      <c r="G42" s="86">
        <v>1740</v>
      </c>
      <c r="H42" s="87">
        <v>215</v>
      </c>
      <c r="I42" s="86">
        <v>215</v>
      </c>
      <c r="J42" s="88">
        <v>215</v>
      </c>
      <c r="K42" s="86">
        <v>392</v>
      </c>
      <c r="L42" s="86">
        <v>410</v>
      </c>
      <c r="M42" s="86">
        <v>431.73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</v>
      </c>
      <c r="F43" s="86">
        <v>9</v>
      </c>
      <c r="G43" s="86">
        <v>53</v>
      </c>
      <c r="H43" s="87">
        <v>50</v>
      </c>
      <c r="I43" s="86">
        <v>0</v>
      </c>
      <c r="J43" s="88">
        <v>0</v>
      </c>
      <c r="K43" s="86">
        <v>34</v>
      </c>
      <c r="L43" s="86">
        <v>36</v>
      </c>
      <c r="M43" s="86">
        <v>37.908000000000001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22</v>
      </c>
      <c r="G44" s="86">
        <v>62</v>
      </c>
      <c r="H44" s="87">
        <v>6110</v>
      </c>
      <c r="I44" s="86">
        <v>13</v>
      </c>
      <c r="J44" s="88">
        <v>13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1607</v>
      </c>
      <c r="G45" s="86">
        <v>2423</v>
      </c>
      <c r="H45" s="87">
        <v>170</v>
      </c>
      <c r="I45" s="86">
        <v>115</v>
      </c>
      <c r="J45" s="88">
        <v>115</v>
      </c>
      <c r="K45" s="86">
        <v>199</v>
      </c>
      <c r="L45" s="86">
        <v>297</v>
      </c>
      <c r="M45" s="86">
        <v>312.74099999999999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153159</v>
      </c>
      <c r="F51" s="72">
        <f t="shared" ref="F51:M51" si="4">F52+F59+F62+F63+F64+F72+F73</f>
        <v>93912</v>
      </c>
      <c r="G51" s="72">
        <f t="shared" si="4"/>
        <v>104354</v>
      </c>
      <c r="H51" s="73">
        <f t="shared" si="4"/>
        <v>128447</v>
      </c>
      <c r="I51" s="72">
        <f t="shared" si="4"/>
        <v>128447</v>
      </c>
      <c r="J51" s="74">
        <f t="shared" si="4"/>
        <v>128447</v>
      </c>
      <c r="K51" s="72">
        <f t="shared" si="4"/>
        <v>129291.1</v>
      </c>
      <c r="L51" s="72">
        <f t="shared" si="4"/>
        <v>125838.07</v>
      </c>
      <c r="M51" s="72">
        <f t="shared" si="4"/>
        <v>132507.48770999999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21500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21500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21500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131659</v>
      </c>
      <c r="F59" s="100">
        <f t="shared" ref="F59:M59" si="8">SUM(F60:F61)</f>
        <v>93912</v>
      </c>
      <c r="G59" s="100">
        <f t="shared" si="8"/>
        <v>104300</v>
      </c>
      <c r="H59" s="101">
        <f t="shared" si="8"/>
        <v>128447</v>
      </c>
      <c r="I59" s="100">
        <f t="shared" si="8"/>
        <v>128447</v>
      </c>
      <c r="J59" s="102">
        <f t="shared" si="8"/>
        <v>128447</v>
      </c>
      <c r="K59" s="100">
        <f t="shared" si="8"/>
        <v>129291.1</v>
      </c>
      <c r="L59" s="100">
        <f t="shared" si="8"/>
        <v>125838.07</v>
      </c>
      <c r="M59" s="100">
        <f t="shared" si="8"/>
        <v>132507.48770999999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131659</v>
      </c>
      <c r="F61" s="93">
        <v>93912</v>
      </c>
      <c r="G61" s="93">
        <v>104300</v>
      </c>
      <c r="H61" s="94">
        <v>128447</v>
      </c>
      <c r="I61" s="93">
        <v>128447</v>
      </c>
      <c r="J61" s="95">
        <v>128447</v>
      </c>
      <c r="K61" s="93">
        <v>129291.1</v>
      </c>
      <c r="L61" s="93">
        <v>125838.07</v>
      </c>
      <c r="M61" s="93">
        <v>132507.48770999999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54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54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</v>
      </c>
      <c r="F77" s="72">
        <f t="shared" ref="F77:M77" si="13">F78+F81+F84+F85+F86+F87+F88</f>
        <v>154</v>
      </c>
      <c r="G77" s="72">
        <f t="shared" si="13"/>
        <v>71</v>
      </c>
      <c r="H77" s="73">
        <f t="shared" si="13"/>
        <v>331</v>
      </c>
      <c r="I77" s="72">
        <f t="shared" si="13"/>
        <v>58</v>
      </c>
      <c r="J77" s="74">
        <f t="shared" si="13"/>
        <v>58</v>
      </c>
      <c r="K77" s="72">
        <f t="shared" si="13"/>
        <v>634.9</v>
      </c>
      <c r="L77" s="72">
        <f t="shared" si="13"/>
        <v>664</v>
      </c>
      <c r="M77" s="72">
        <f t="shared" si="13"/>
        <v>699.19199999999989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14</v>
      </c>
      <c r="F81" s="86">
        <f t="shared" ref="F81:M81" si="15">SUM(F82:F83)</f>
        <v>154</v>
      </c>
      <c r="G81" s="86">
        <f t="shared" si="15"/>
        <v>71</v>
      </c>
      <c r="H81" s="87">
        <f t="shared" si="15"/>
        <v>331</v>
      </c>
      <c r="I81" s="86">
        <f t="shared" si="15"/>
        <v>58</v>
      </c>
      <c r="J81" s="88">
        <f t="shared" si="15"/>
        <v>58</v>
      </c>
      <c r="K81" s="86">
        <f t="shared" si="15"/>
        <v>634.9</v>
      </c>
      <c r="L81" s="86">
        <f t="shared" si="15"/>
        <v>664</v>
      </c>
      <c r="M81" s="86">
        <f t="shared" si="15"/>
        <v>699.19199999999989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</v>
      </c>
      <c r="F83" s="93">
        <v>154</v>
      </c>
      <c r="G83" s="93">
        <v>71</v>
      </c>
      <c r="H83" s="94">
        <v>331</v>
      </c>
      <c r="I83" s="93">
        <v>58</v>
      </c>
      <c r="J83" s="95">
        <v>58</v>
      </c>
      <c r="K83" s="93">
        <v>634.9</v>
      </c>
      <c r="L83" s="93">
        <v>664</v>
      </c>
      <c r="M83" s="93">
        <v>699.19199999999989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5909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198794</v>
      </c>
      <c r="F92" s="46">
        <f t="shared" ref="F92:M92" si="16">F4+F51+F77+F90</f>
        <v>158379</v>
      </c>
      <c r="G92" s="46">
        <f t="shared" si="16"/>
        <v>196458</v>
      </c>
      <c r="H92" s="47">
        <f t="shared" si="16"/>
        <v>239766</v>
      </c>
      <c r="I92" s="46">
        <f t="shared" si="16"/>
        <v>237087</v>
      </c>
      <c r="J92" s="48">
        <f t="shared" si="16"/>
        <v>237087</v>
      </c>
      <c r="K92" s="46">
        <f t="shared" si="16"/>
        <v>268134.674</v>
      </c>
      <c r="L92" s="46">
        <f t="shared" si="16"/>
        <v>268495.07</v>
      </c>
      <c r="M92" s="46">
        <f t="shared" si="16"/>
        <v>288363.74370999989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1691</v>
      </c>
      <c r="F4" s="72">
        <f t="shared" ref="F4:M4" si="0">F5+F8+F47</f>
        <v>24498</v>
      </c>
      <c r="G4" s="72">
        <f t="shared" si="0"/>
        <v>1585</v>
      </c>
      <c r="H4" s="73">
        <f t="shared" si="0"/>
        <v>1510</v>
      </c>
      <c r="I4" s="72">
        <f t="shared" si="0"/>
        <v>6812</v>
      </c>
      <c r="J4" s="74">
        <f t="shared" si="0"/>
        <v>6812</v>
      </c>
      <c r="K4" s="72">
        <f t="shared" si="0"/>
        <v>10704</v>
      </c>
      <c r="L4" s="72">
        <f t="shared" si="0"/>
        <v>13783</v>
      </c>
      <c r="M4" s="72">
        <f t="shared" si="0"/>
        <v>14513.499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1654</v>
      </c>
      <c r="F5" s="100">
        <f t="shared" ref="F5:M5" si="1">SUM(F6:F7)</f>
        <v>399</v>
      </c>
      <c r="G5" s="100">
        <f t="shared" si="1"/>
        <v>0</v>
      </c>
      <c r="H5" s="101">
        <f t="shared" si="1"/>
        <v>1352</v>
      </c>
      <c r="I5" s="100">
        <f t="shared" si="1"/>
        <v>6654</v>
      </c>
      <c r="J5" s="102">
        <f t="shared" si="1"/>
        <v>6654</v>
      </c>
      <c r="K5" s="100">
        <f t="shared" si="1"/>
        <v>10634</v>
      </c>
      <c r="L5" s="100">
        <f t="shared" si="1"/>
        <v>13693</v>
      </c>
      <c r="M5" s="100">
        <f t="shared" si="1"/>
        <v>14418.728999999999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1654</v>
      </c>
      <c r="F6" s="79">
        <v>399</v>
      </c>
      <c r="G6" s="79">
        <v>0</v>
      </c>
      <c r="H6" s="80">
        <v>1297</v>
      </c>
      <c r="I6" s="79">
        <v>6599</v>
      </c>
      <c r="J6" s="81">
        <v>6599</v>
      </c>
      <c r="K6" s="79">
        <v>10610</v>
      </c>
      <c r="L6" s="79">
        <v>13668</v>
      </c>
      <c r="M6" s="79">
        <v>14392.403999999999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55</v>
      </c>
      <c r="I7" s="93">
        <v>55</v>
      </c>
      <c r="J7" s="95">
        <v>55</v>
      </c>
      <c r="K7" s="93">
        <v>24</v>
      </c>
      <c r="L7" s="93">
        <v>25</v>
      </c>
      <c r="M7" s="93">
        <v>26.324999999999999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</v>
      </c>
      <c r="F8" s="100">
        <f t="shared" ref="F8:M8" si="2">SUM(F9:F46)</f>
        <v>24099</v>
      </c>
      <c r="G8" s="100">
        <f t="shared" si="2"/>
        <v>1585</v>
      </c>
      <c r="H8" s="101">
        <f t="shared" si="2"/>
        <v>158</v>
      </c>
      <c r="I8" s="100">
        <f t="shared" si="2"/>
        <v>158</v>
      </c>
      <c r="J8" s="102">
        <f t="shared" si="2"/>
        <v>158</v>
      </c>
      <c r="K8" s="100">
        <f t="shared" si="2"/>
        <v>70</v>
      </c>
      <c r="L8" s="100">
        <f t="shared" si="2"/>
        <v>90</v>
      </c>
      <c r="M8" s="100">
        <f t="shared" si="2"/>
        <v>94.77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5</v>
      </c>
      <c r="H9" s="80">
        <v>0</v>
      </c>
      <c r="I9" s="79">
        <v>3</v>
      </c>
      <c r="J9" s="81">
        <v>3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37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3</v>
      </c>
      <c r="H14" s="87">
        <v>29</v>
      </c>
      <c r="I14" s="86">
        <v>0</v>
      </c>
      <c r="J14" s="88">
        <v>0</v>
      </c>
      <c r="K14" s="86">
        <v>31</v>
      </c>
      <c r="L14" s="86">
        <v>32</v>
      </c>
      <c r="M14" s="86">
        <v>33.695999999999998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37</v>
      </c>
      <c r="F15" s="86">
        <v>17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1471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17</v>
      </c>
      <c r="I22" s="86">
        <v>0</v>
      </c>
      <c r="J22" s="88">
        <v>0</v>
      </c>
      <c r="K22" s="86">
        <v>0</v>
      </c>
      <c r="L22" s="86">
        <v>19</v>
      </c>
      <c r="M22" s="86">
        <v>20.006999999999998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16</v>
      </c>
      <c r="I24" s="86">
        <v>0</v>
      </c>
      <c r="J24" s="88">
        <v>0</v>
      </c>
      <c r="K24" s="86">
        <v>17</v>
      </c>
      <c r="L24" s="86">
        <v>18</v>
      </c>
      <c r="M24" s="86">
        <v>18.954000000000001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31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7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22397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1685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21</v>
      </c>
      <c r="I41" s="86">
        <v>0</v>
      </c>
      <c r="J41" s="88">
        <v>0</v>
      </c>
      <c r="K41" s="86">
        <v>22</v>
      </c>
      <c r="L41" s="86">
        <v>21</v>
      </c>
      <c r="M41" s="86">
        <v>22.113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106</v>
      </c>
      <c r="H42" s="87">
        <v>0</v>
      </c>
      <c r="I42" s="86">
        <v>155</v>
      </c>
      <c r="J42" s="88">
        <v>155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639887</v>
      </c>
      <c r="F51" s="72">
        <f t="shared" ref="F51:M51" si="4">F52+F59+F62+F63+F64+F72+F73</f>
        <v>385839</v>
      </c>
      <c r="G51" s="72">
        <f t="shared" si="4"/>
        <v>450525</v>
      </c>
      <c r="H51" s="73">
        <f t="shared" si="4"/>
        <v>506375</v>
      </c>
      <c r="I51" s="72">
        <f t="shared" si="4"/>
        <v>506375</v>
      </c>
      <c r="J51" s="74">
        <f t="shared" si="4"/>
        <v>506375</v>
      </c>
      <c r="K51" s="72">
        <f t="shared" si="4"/>
        <v>499961</v>
      </c>
      <c r="L51" s="72">
        <f t="shared" si="4"/>
        <v>552278</v>
      </c>
      <c r="M51" s="72">
        <f t="shared" si="4"/>
        <v>581549.13399999996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639887</v>
      </c>
      <c r="F59" s="100">
        <f t="shared" ref="F59:M59" si="8">SUM(F60:F61)</f>
        <v>385839</v>
      </c>
      <c r="G59" s="100">
        <f t="shared" si="8"/>
        <v>450525</v>
      </c>
      <c r="H59" s="101">
        <f t="shared" si="8"/>
        <v>506375</v>
      </c>
      <c r="I59" s="100">
        <f t="shared" si="8"/>
        <v>506375</v>
      </c>
      <c r="J59" s="102">
        <f t="shared" si="8"/>
        <v>506375</v>
      </c>
      <c r="K59" s="100">
        <f t="shared" si="8"/>
        <v>499961</v>
      </c>
      <c r="L59" s="100">
        <f t="shared" si="8"/>
        <v>552278</v>
      </c>
      <c r="M59" s="100">
        <f t="shared" si="8"/>
        <v>581549.13399999996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639887</v>
      </c>
      <c r="F61" s="93">
        <v>385839</v>
      </c>
      <c r="G61" s="93">
        <v>450525</v>
      </c>
      <c r="H61" s="94">
        <v>506375</v>
      </c>
      <c r="I61" s="93">
        <v>506375</v>
      </c>
      <c r="J61" s="95">
        <v>506375</v>
      </c>
      <c r="K61" s="93">
        <v>499961</v>
      </c>
      <c r="L61" s="93">
        <v>552278</v>
      </c>
      <c r="M61" s="93">
        <v>581549.13399999996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641578</v>
      </c>
      <c r="F92" s="46">
        <f t="shared" ref="F92:M92" si="16">F4+F51+F77+F90</f>
        <v>410337</v>
      </c>
      <c r="G92" s="46">
        <f t="shared" si="16"/>
        <v>452110</v>
      </c>
      <c r="H92" s="47">
        <f t="shared" si="16"/>
        <v>507885</v>
      </c>
      <c r="I92" s="46">
        <f t="shared" si="16"/>
        <v>513187</v>
      </c>
      <c r="J92" s="48">
        <f t="shared" si="16"/>
        <v>513187</v>
      </c>
      <c r="K92" s="46">
        <f t="shared" si="16"/>
        <v>510665</v>
      </c>
      <c r="L92" s="46">
        <f t="shared" si="16"/>
        <v>566061</v>
      </c>
      <c r="M92" s="46">
        <f t="shared" si="16"/>
        <v>596062.63299999991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23769</v>
      </c>
      <c r="F4" s="72">
        <f t="shared" ref="F4:M4" si="0">F5+F8+F47</f>
        <v>27665.040850000005</v>
      </c>
      <c r="G4" s="72">
        <f t="shared" si="0"/>
        <v>33578</v>
      </c>
      <c r="H4" s="73">
        <f t="shared" si="0"/>
        <v>41489</v>
      </c>
      <c r="I4" s="72">
        <f t="shared" si="0"/>
        <v>36790</v>
      </c>
      <c r="J4" s="74">
        <f t="shared" si="0"/>
        <v>36790</v>
      </c>
      <c r="K4" s="72">
        <f t="shared" si="0"/>
        <v>51437</v>
      </c>
      <c r="L4" s="72">
        <f t="shared" si="0"/>
        <v>58980.31</v>
      </c>
      <c r="M4" s="72">
        <f t="shared" si="0"/>
        <v>61788.266430000003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21142</v>
      </c>
      <c r="F5" s="100">
        <f t="shared" ref="F5:M5" si="1">SUM(F6:F7)</f>
        <v>23173.318020000002</v>
      </c>
      <c r="G5" s="100">
        <f t="shared" si="1"/>
        <v>28973</v>
      </c>
      <c r="H5" s="101">
        <f t="shared" si="1"/>
        <v>30631</v>
      </c>
      <c r="I5" s="100">
        <f t="shared" si="1"/>
        <v>25096</v>
      </c>
      <c r="J5" s="102">
        <f t="shared" si="1"/>
        <v>25096</v>
      </c>
      <c r="K5" s="100">
        <f t="shared" si="1"/>
        <v>45742</v>
      </c>
      <c r="L5" s="100">
        <f t="shared" si="1"/>
        <v>47115</v>
      </c>
      <c r="M5" s="100">
        <f t="shared" si="1"/>
        <v>49294.095000000001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18550</v>
      </c>
      <c r="F6" s="79">
        <v>20315.129270000001</v>
      </c>
      <c r="G6" s="79">
        <v>25590</v>
      </c>
      <c r="H6" s="80">
        <v>27037</v>
      </c>
      <c r="I6" s="79">
        <v>21502</v>
      </c>
      <c r="J6" s="81">
        <v>21502</v>
      </c>
      <c r="K6" s="79">
        <v>37682</v>
      </c>
      <c r="L6" s="79">
        <v>37860</v>
      </c>
      <c r="M6" s="79">
        <v>39548.58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2592</v>
      </c>
      <c r="F7" s="93">
        <v>2858.1887500000003</v>
      </c>
      <c r="G7" s="93">
        <v>3383</v>
      </c>
      <c r="H7" s="94">
        <v>3594</v>
      </c>
      <c r="I7" s="93">
        <v>3594</v>
      </c>
      <c r="J7" s="95">
        <v>3594</v>
      </c>
      <c r="K7" s="93">
        <v>8060</v>
      </c>
      <c r="L7" s="93">
        <v>9255</v>
      </c>
      <c r="M7" s="93">
        <v>9745.5149999999994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2627</v>
      </c>
      <c r="F8" s="100">
        <f t="shared" ref="F8:M8" si="2">SUM(F9:F46)</f>
        <v>4491.7228300000006</v>
      </c>
      <c r="G8" s="100">
        <f t="shared" si="2"/>
        <v>4605</v>
      </c>
      <c r="H8" s="101">
        <f t="shared" si="2"/>
        <v>10858</v>
      </c>
      <c r="I8" s="100">
        <f t="shared" si="2"/>
        <v>11694</v>
      </c>
      <c r="J8" s="102">
        <f t="shared" si="2"/>
        <v>11694</v>
      </c>
      <c r="K8" s="100">
        <f t="shared" si="2"/>
        <v>5695</v>
      </c>
      <c r="L8" s="100">
        <f t="shared" si="2"/>
        <v>11865.310000000001</v>
      </c>
      <c r="M8" s="100">
        <f t="shared" si="2"/>
        <v>12494.17143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</v>
      </c>
      <c r="F9" s="79">
        <v>28.167999999999999</v>
      </c>
      <c r="G9" s="79">
        <v>1</v>
      </c>
      <c r="H9" s="80">
        <v>0</v>
      </c>
      <c r="I9" s="79">
        <v>6</v>
      </c>
      <c r="J9" s="81">
        <v>6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79</v>
      </c>
      <c r="F10" s="86">
        <v>452.60831000000002</v>
      </c>
      <c r="G10" s="86">
        <v>150</v>
      </c>
      <c r="H10" s="87">
        <v>68</v>
      </c>
      <c r="I10" s="86">
        <v>460</v>
      </c>
      <c r="J10" s="88">
        <v>460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67</v>
      </c>
      <c r="F11" s="86">
        <v>180.94652000000002</v>
      </c>
      <c r="G11" s="86">
        <v>111</v>
      </c>
      <c r="H11" s="87">
        <v>0</v>
      </c>
      <c r="I11" s="86">
        <v>5</v>
      </c>
      <c r="J11" s="88">
        <v>5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98</v>
      </c>
      <c r="F13" s="86">
        <v>34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164</v>
      </c>
      <c r="F14" s="86">
        <v>286</v>
      </c>
      <c r="G14" s="86">
        <v>530</v>
      </c>
      <c r="H14" s="87">
        <v>258</v>
      </c>
      <c r="I14" s="86">
        <v>986</v>
      </c>
      <c r="J14" s="88">
        <v>986</v>
      </c>
      <c r="K14" s="86">
        <v>241</v>
      </c>
      <c r="L14" s="86">
        <v>253</v>
      </c>
      <c r="M14" s="86">
        <v>266.40899999999999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260</v>
      </c>
      <c r="F15" s="86">
        <v>573</v>
      </c>
      <c r="G15" s="86">
        <v>4</v>
      </c>
      <c r="H15" s="87">
        <v>0</v>
      </c>
      <c r="I15" s="86">
        <v>250</v>
      </c>
      <c r="J15" s="88">
        <v>250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58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484</v>
      </c>
      <c r="F17" s="86">
        <v>1060</v>
      </c>
      <c r="G17" s="86">
        <v>1471</v>
      </c>
      <c r="H17" s="87">
        <v>2849</v>
      </c>
      <c r="I17" s="86">
        <v>2052</v>
      </c>
      <c r="J17" s="88">
        <v>852</v>
      </c>
      <c r="K17" s="86">
        <v>4434</v>
      </c>
      <c r="L17" s="86">
        <v>4533</v>
      </c>
      <c r="M17" s="86">
        <v>4773.2489999999998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</v>
      </c>
      <c r="F21" s="86">
        <v>0</v>
      </c>
      <c r="G21" s="86">
        <v>186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36</v>
      </c>
      <c r="F22" s="86">
        <v>103</v>
      </c>
      <c r="G22" s="86">
        <v>153</v>
      </c>
      <c r="H22" s="87">
        <v>0</v>
      </c>
      <c r="I22" s="86">
        <v>93</v>
      </c>
      <c r="J22" s="88">
        <v>1293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</v>
      </c>
      <c r="G23" s="86">
        <v>0</v>
      </c>
      <c r="H23" s="87">
        <v>8</v>
      </c>
      <c r="I23" s="86">
        <v>0</v>
      </c>
      <c r="J23" s="88">
        <v>0</v>
      </c>
      <c r="K23" s="86">
        <v>75</v>
      </c>
      <c r="L23" s="86">
        <v>79</v>
      </c>
      <c r="M23" s="86">
        <v>83.186999999999998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</v>
      </c>
      <c r="F24" s="86">
        <v>5</v>
      </c>
      <c r="G24" s="86">
        <v>0</v>
      </c>
      <c r="H24" s="87">
        <v>13</v>
      </c>
      <c r="I24" s="86">
        <v>9</v>
      </c>
      <c r="J24" s="88">
        <v>9</v>
      </c>
      <c r="K24" s="86">
        <v>21</v>
      </c>
      <c r="L24" s="86">
        <v>12.309999999999999</v>
      </c>
      <c r="M24" s="86">
        <v>12.962429999999998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5</v>
      </c>
      <c r="J25" s="88">
        <v>5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36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7</v>
      </c>
      <c r="G32" s="86">
        <v>3</v>
      </c>
      <c r="H32" s="87">
        <v>282</v>
      </c>
      <c r="I32" s="86">
        <v>9</v>
      </c>
      <c r="J32" s="88">
        <v>-265</v>
      </c>
      <c r="K32" s="86">
        <v>101</v>
      </c>
      <c r="L32" s="86">
        <v>106</v>
      </c>
      <c r="M32" s="86">
        <v>111.61799999999999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274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</v>
      </c>
      <c r="F37" s="86">
        <v>2</v>
      </c>
      <c r="G37" s="86">
        <v>9</v>
      </c>
      <c r="H37" s="87">
        <v>0</v>
      </c>
      <c r="I37" s="86">
        <v>1</v>
      </c>
      <c r="J37" s="88">
        <v>1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498</v>
      </c>
      <c r="F38" s="86">
        <v>284</v>
      </c>
      <c r="G38" s="86">
        <v>341</v>
      </c>
      <c r="H38" s="87">
        <v>194</v>
      </c>
      <c r="I38" s="86">
        <v>15</v>
      </c>
      <c r="J38" s="88">
        <v>15</v>
      </c>
      <c r="K38" s="86">
        <v>60</v>
      </c>
      <c r="L38" s="86">
        <v>63</v>
      </c>
      <c r="M38" s="86">
        <v>66.338999999999999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163</v>
      </c>
      <c r="F39" s="86">
        <v>232</v>
      </c>
      <c r="G39" s="86">
        <v>552</v>
      </c>
      <c r="H39" s="87">
        <v>6111</v>
      </c>
      <c r="I39" s="86">
        <v>6311</v>
      </c>
      <c r="J39" s="88">
        <v>6311</v>
      </c>
      <c r="K39" s="86">
        <v>0</v>
      </c>
      <c r="L39" s="86">
        <v>6111</v>
      </c>
      <c r="M39" s="86">
        <v>6434.8829999999998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50</v>
      </c>
      <c r="H40" s="87">
        <v>0</v>
      </c>
      <c r="I40" s="86">
        <v>80</v>
      </c>
      <c r="J40" s="88">
        <v>80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310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179</v>
      </c>
      <c r="F42" s="86">
        <v>709</v>
      </c>
      <c r="G42" s="86">
        <v>484</v>
      </c>
      <c r="H42" s="87">
        <v>490</v>
      </c>
      <c r="I42" s="86">
        <v>465</v>
      </c>
      <c r="J42" s="88">
        <v>165</v>
      </c>
      <c r="K42" s="86">
        <v>202</v>
      </c>
      <c r="L42" s="86">
        <v>166</v>
      </c>
      <c r="M42" s="86">
        <v>174.798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40</v>
      </c>
      <c r="G43" s="86">
        <v>0</v>
      </c>
      <c r="H43" s="87">
        <v>0</v>
      </c>
      <c r="I43" s="86">
        <v>0</v>
      </c>
      <c r="J43" s="88">
        <v>300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72</v>
      </c>
      <c r="G44" s="86">
        <v>118</v>
      </c>
      <c r="H44" s="87">
        <v>0</v>
      </c>
      <c r="I44" s="86">
        <v>100</v>
      </c>
      <c r="J44" s="88">
        <v>100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197</v>
      </c>
      <c r="F45" s="86">
        <v>380</v>
      </c>
      <c r="G45" s="86">
        <v>442</v>
      </c>
      <c r="H45" s="87">
        <v>585</v>
      </c>
      <c r="I45" s="86">
        <v>437</v>
      </c>
      <c r="J45" s="88">
        <v>437</v>
      </c>
      <c r="K45" s="86">
        <v>561</v>
      </c>
      <c r="L45" s="86">
        <v>542</v>
      </c>
      <c r="M45" s="86">
        <v>570.726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410</v>
      </c>
      <c r="J46" s="95">
        <v>410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28590</v>
      </c>
      <c r="F51" s="72">
        <f t="shared" ref="F51:M51" si="4">F52+F59+F62+F63+F64+F72+F73</f>
        <v>15113</v>
      </c>
      <c r="G51" s="72">
        <f t="shared" si="4"/>
        <v>32707</v>
      </c>
      <c r="H51" s="73">
        <f t="shared" si="4"/>
        <v>22670</v>
      </c>
      <c r="I51" s="72">
        <f t="shared" si="4"/>
        <v>22670</v>
      </c>
      <c r="J51" s="74">
        <f t="shared" si="4"/>
        <v>22670</v>
      </c>
      <c r="K51" s="72">
        <f t="shared" si="4"/>
        <v>30255</v>
      </c>
      <c r="L51" s="72">
        <f t="shared" si="4"/>
        <v>25327</v>
      </c>
      <c r="M51" s="72">
        <f t="shared" si="4"/>
        <v>26669.330999999998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28590</v>
      </c>
      <c r="F59" s="100">
        <f t="shared" ref="F59:M59" si="8">SUM(F60:F61)</f>
        <v>15100</v>
      </c>
      <c r="G59" s="100">
        <f t="shared" si="8"/>
        <v>32670</v>
      </c>
      <c r="H59" s="101">
        <f t="shared" si="8"/>
        <v>22670</v>
      </c>
      <c r="I59" s="100">
        <f t="shared" si="8"/>
        <v>22670</v>
      </c>
      <c r="J59" s="102">
        <f t="shared" si="8"/>
        <v>22670</v>
      </c>
      <c r="K59" s="100">
        <f t="shared" si="8"/>
        <v>30255</v>
      </c>
      <c r="L59" s="100">
        <f t="shared" si="8"/>
        <v>25327</v>
      </c>
      <c r="M59" s="100">
        <f t="shared" si="8"/>
        <v>26669.330999999998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28590</v>
      </c>
      <c r="F61" s="93">
        <v>15100</v>
      </c>
      <c r="G61" s="93">
        <v>32670</v>
      </c>
      <c r="H61" s="94">
        <v>22670</v>
      </c>
      <c r="I61" s="93">
        <v>22670</v>
      </c>
      <c r="J61" s="95">
        <v>22670</v>
      </c>
      <c r="K61" s="93">
        <v>30255</v>
      </c>
      <c r="L61" s="93">
        <v>25327</v>
      </c>
      <c r="M61" s="93">
        <v>26669.330999999998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13</v>
      </c>
      <c r="G73" s="86">
        <f t="shared" si="12"/>
        <v>37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13</v>
      </c>
      <c r="G74" s="79">
        <v>37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326</v>
      </c>
      <c r="F77" s="72">
        <f t="shared" ref="F77:M77" si="13">F78+F81+F84+F85+F86+F87+F88</f>
        <v>314</v>
      </c>
      <c r="G77" s="72">
        <f t="shared" si="13"/>
        <v>51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326</v>
      </c>
      <c r="F81" s="86">
        <f t="shared" ref="F81:M81" si="15">SUM(F82:F83)</f>
        <v>314</v>
      </c>
      <c r="G81" s="86">
        <f t="shared" si="15"/>
        <v>51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326</v>
      </c>
      <c r="F83" s="93">
        <v>314</v>
      </c>
      <c r="G83" s="93">
        <v>51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398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52685</v>
      </c>
      <c r="F92" s="46">
        <f t="shared" ref="F92:M92" si="16">F4+F51+F77+F90</f>
        <v>43092.040850000005</v>
      </c>
      <c r="G92" s="46">
        <f t="shared" si="16"/>
        <v>66734</v>
      </c>
      <c r="H92" s="47">
        <f t="shared" si="16"/>
        <v>64159</v>
      </c>
      <c r="I92" s="46">
        <f t="shared" si="16"/>
        <v>59460</v>
      </c>
      <c r="J92" s="48">
        <f t="shared" si="16"/>
        <v>59460</v>
      </c>
      <c r="K92" s="46">
        <f t="shared" si="16"/>
        <v>81692</v>
      </c>
      <c r="L92" s="46">
        <f t="shared" si="16"/>
        <v>84307.31</v>
      </c>
      <c r="M92" s="46">
        <f t="shared" si="16"/>
        <v>88457.597429999994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5" t="s">
        <v>139</v>
      </c>
      <c r="C4" s="33">
        <v>126334.39999999999</v>
      </c>
      <c r="D4" s="33">
        <v>129435.47513000001</v>
      </c>
      <c r="E4" s="33">
        <v>129864</v>
      </c>
      <c r="F4" s="27">
        <v>127707</v>
      </c>
      <c r="G4" s="28">
        <v>132013</v>
      </c>
      <c r="H4" s="29">
        <v>131655</v>
      </c>
      <c r="I4" s="33">
        <v>171379</v>
      </c>
      <c r="J4" s="33">
        <v>171940</v>
      </c>
      <c r="K4" s="33">
        <v>177097.81999999998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198794</v>
      </c>
      <c r="D5" s="33">
        <v>158379</v>
      </c>
      <c r="E5" s="33">
        <v>196458</v>
      </c>
      <c r="F5" s="32">
        <v>239766</v>
      </c>
      <c r="G5" s="33">
        <v>237087</v>
      </c>
      <c r="H5" s="34">
        <v>237087</v>
      </c>
      <c r="I5" s="33">
        <v>268134.674</v>
      </c>
      <c r="J5" s="33">
        <v>268495.07</v>
      </c>
      <c r="K5" s="33">
        <v>288363.74370999989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132</v>
      </c>
      <c r="C6" s="33">
        <v>641578</v>
      </c>
      <c r="D6" s="33">
        <v>410337</v>
      </c>
      <c r="E6" s="33">
        <v>452110</v>
      </c>
      <c r="F6" s="32">
        <v>507885</v>
      </c>
      <c r="G6" s="33">
        <v>513187</v>
      </c>
      <c r="H6" s="34">
        <v>513187</v>
      </c>
      <c r="I6" s="33">
        <v>510665</v>
      </c>
      <c r="J6" s="33">
        <v>566061</v>
      </c>
      <c r="K6" s="33">
        <v>596062.63299999991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145</v>
      </c>
      <c r="C7" s="33">
        <v>52685</v>
      </c>
      <c r="D7" s="33">
        <v>43092.040850000005</v>
      </c>
      <c r="E7" s="33">
        <v>66734</v>
      </c>
      <c r="F7" s="32">
        <v>64159</v>
      </c>
      <c r="G7" s="33">
        <v>59460</v>
      </c>
      <c r="H7" s="34">
        <v>59460</v>
      </c>
      <c r="I7" s="33">
        <v>81692</v>
      </c>
      <c r="J7" s="33">
        <v>84307.31</v>
      </c>
      <c r="K7" s="33">
        <v>88457.597429999994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135</v>
      </c>
      <c r="C8" s="33">
        <v>10637.613130000002</v>
      </c>
      <c r="D8" s="33">
        <v>18150.718140000001</v>
      </c>
      <c r="E8" s="33">
        <v>28205</v>
      </c>
      <c r="F8" s="32">
        <v>28034</v>
      </c>
      <c r="G8" s="33">
        <v>21606</v>
      </c>
      <c r="H8" s="34">
        <v>21606</v>
      </c>
      <c r="I8" s="33">
        <v>40790</v>
      </c>
      <c r="J8" s="33">
        <v>45096.423999999999</v>
      </c>
      <c r="K8" s="33">
        <v>47486.534471999999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140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122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1030029.01313</v>
      </c>
      <c r="D19" s="46">
        <f t="shared" ref="D19:K19" si="1">SUM(D4:D18)</f>
        <v>759394.23412000004</v>
      </c>
      <c r="E19" s="46">
        <f t="shared" si="1"/>
        <v>873371</v>
      </c>
      <c r="F19" s="47">
        <f t="shared" si="1"/>
        <v>967551</v>
      </c>
      <c r="G19" s="46">
        <f t="shared" si="1"/>
        <v>963353</v>
      </c>
      <c r="H19" s="48">
        <f t="shared" si="1"/>
        <v>962995</v>
      </c>
      <c r="I19" s="46">
        <f t="shared" si="1"/>
        <v>1072660.6740000001</v>
      </c>
      <c r="J19" s="46">
        <f t="shared" si="1"/>
        <v>1135899.804</v>
      </c>
      <c r="K19" s="46">
        <f t="shared" si="1"/>
        <v>1197468.328612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134</v>
      </c>
      <c r="G3" s="17" t="s">
        <v>123</v>
      </c>
      <c r="H3" s="173" t="s">
        <v>136</v>
      </c>
      <c r="I3" s="174"/>
      <c r="J3" s="175"/>
      <c r="K3" s="17" t="s">
        <v>126</v>
      </c>
      <c r="L3" s="17" t="s">
        <v>137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10422.613130000002</v>
      </c>
      <c r="F4" s="72">
        <f t="shared" ref="F4:M4" si="0">F5+F8+F47</f>
        <v>17990</v>
      </c>
      <c r="G4" s="72">
        <f t="shared" si="0"/>
        <v>23049</v>
      </c>
      <c r="H4" s="73">
        <f t="shared" si="0"/>
        <v>27698</v>
      </c>
      <c r="I4" s="72">
        <f t="shared" si="0"/>
        <v>21596</v>
      </c>
      <c r="J4" s="74">
        <f t="shared" si="0"/>
        <v>21596</v>
      </c>
      <c r="K4" s="72">
        <f t="shared" si="0"/>
        <v>40501</v>
      </c>
      <c r="L4" s="72">
        <f t="shared" si="0"/>
        <v>44794.618000000002</v>
      </c>
      <c r="M4" s="72">
        <f t="shared" si="0"/>
        <v>47168.732753999997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9100.7276900000015</v>
      </c>
      <c r="F5" s="100">
        <f t="shared" ref="F5:M5" si="1">SUM(F6:F7)</f>
        <v>8088</v>
      </c>
      <c r="G5" s="100">
        <f t="shared" si="1"/>
        <v>8166</v>
      </c>
      <c r="H5" s="101">
        <f t="shared" si="1"/>
        <v>12080</v>
      </c>
      <c r="I5" s="100">
        <f t="shared" si="1"/>
        <v>9938</v>
      </c>
      <c r="J5" s="102">
        <f t="shared" si="1"/>
        <v>9938</v>
      </c>
      <c r="K5" s="100">
        <f t="shared" si="1"/>
        <v>27413</v>
      </c>
      <c r="L5" s="100">
        <f t="shared" si="1"/>
        <v>32490.036</v>
      </c>
      <c r="M5" s="100">
        <f t="shared" si="1"/>
        <v>34212.007908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8352.9157200000009</v>
      </c>
      <c r="F6" s="79">
        <v>7369</v>
      </c>
      <c r="G6" s="79">
        <v>7506</v>
      </c>
      <c r="H6" s="80">
        <v>10526</v>
      </c>
      <c r="I6" s="79">
        <v>8384</v>
      </c>
      <c r="J6" s="81">
        <v>8540</v>
      </c>
      <c r="K6" s="79">
        <v>23933</v>
      </c>
      <c r="L6" s="79">
        <v>28561.806</v>
      </c>
      <c r="M6" s="79">
        <v>30075.581717999998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747.81196999999997</v>
      </c>
      <c r="F7" s="93">
        <v>719</v>
      </c>
      <c r="G7" s="93">
        <v>660</v>
      </c>
      <c r="H7" s="94">
        <v>1554</v>
      </c>
      <c r="I7" s="93">
        <v>1554</v>
      </c>
      <c r="J7" s="95">
        <v>1398</v>
      </c>
      <c r="K7" s="93">
        <v>3480</v>
      </c>
      <c r="L7" s="93">
        <v>3928.23</v>
      </c>
      <c r="M7" s="93">
        <v>4136.4261900000001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1321.88544</v>
      </c>
      <c r="F8" s="100">
        <f t="shared" ref="F8:M8" si="2">SUM(F9:F46)</f>
        <v>9902</v>
      </c>
      <c r="G8" s="100">
        <f t="shared" si="2"/>
        <v>14883</v>
      </c>
      <c r="H8" s="101">
        <f t="shared" si="2"/>
        <v>15618</v>
      </c>
      <c r="I8" s="100">
        <f t="shared" si="2"/>
        <v>11658</v>
      </c>
      <c r="J8" s="102">
        <f t="shared" si="2"/>
        <v>11658</v>
      </c>
      <c r="K8" s="100">
        <f t="shared" si="2"/>
        <v>13088</v>
      </c>
      <c r="L8" s="100">
        <f t="shared" si="2"/>
        <v>12304.581999999999</v>
      </c>
      <c r="M8" s="100">
        <f t="shared" si="2"/>
        <v>12956.724845999997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</v>
      </c>
      <c r="F9" s="79">
        <v>25</v>
      </c>
      <c r="G9" s="79">
        <v>147</v>
      </c>
      <c r="H9" s="80">
        <v>49</v>
      </c>
      <c r="I9" s="79">
        <v>30</v>
      </c>
      <c r="J9" s="81">
        <v>29</v>
      </c>
      <c r="K9" s="79">
        <v>96</v>
      </c>
      <c r="L9" s="79">
        <v>100.46000000000001</v>
      </c>
      <c r="M9" s="79">
        <v>105.78438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370</v>
      </c>
      <c r="I10" s="86">
        <v>0</v>
      </c>
      <c r="J10" s="88">
        <v>0</v>
      </c>
      <c r="K10" s="86">
        <v>158</v>
      </c>
      <c r="L10" s="86">
        <v>142.55199999999999</v>
      </c>
      <c r="M10" s="86">
        <v>150.10725599999998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2.9950000000000001</v>
      </c>
      <c r="F11" s="86">
        <v>260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20.5</v>
      </c>
      <c r="F13" s="86">
        <v>36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39.878</v>
      </c>
      <c r="F14" s="86">
        <v>62</v>
      </c>
      <c r="G14" s="86">
        <v>44</v>
      </c>
      <c r="H14" s="87">
        <v>102</v>
      </c>
      <c r="I14" s="86">
        <v>77</v>
      </c>
      <c r="J14" s="88">
        <v>78</v>
      </c>
      <c r="K14" s="86">
        <v>220</v>
      </c>
      <c r="L14" s="86">
        <v>227.232</v>
      </c>
      <c r="M14" s="86">
        <v>239.275296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200.45778999999999</v>
      </c>
      <c r="F15" s="86">
        <v>218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82.763999999999996</v>
      </c>
      <c r="F16" s="86">
        <v>734</v>
      </c>
      <c r="G16" s="86">
        <v>1595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587.67075999999997</v>
      </c>
      <c r="F17" s="86">
        <v>6833</v>
      </c>
      <c r="G17" s="86">
        <v>11595</v>
      </c>
      <c r="H17" s="87">
        <v>13275</v>
      </c>
      <c r="I17" s="86">
        <v>10213</v>
      </c>
      <c r="J17" s="88">
        <v>10213</v>
      </c>
      <c r="K17" s="86">
        <v>11392</v>
      </c>
      <c r="L17" s="86">
        <v>10654.356</v>
      </c>
      <c r="M17" s="86">
        <v>11219.036867999999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3</v>
      </c>
      <c r="L21" s="86">
        <v>3</v>
      </c>
      <c r="M21" s="86">
        <v>3.1589999999999998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42</v>
      </c>
      <c r="G22" s="86">
        <v>49</v>
      </c>
      <c r="H22" s="87">
        <v>50</v>
      </c>
      <c r="I22" s="86">
        <v>1</v>
      </c>
      <c r="J22" s="88">
        <v>1</v>
      </c>
      <c r="K22" s="86">
        <v>56</v>
      </c>
      <c r="L22" s="86">
        <v>59</v>
      </c>
      <c r="M22" s="86">
        <v>62.126999999999995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</v>
      </c>
      <c r="G23" s="86">
        <v>14</v>
      </c>
      <c r="H23" s="87">
        <v>127</v>
      </c>
      <c r="I23" s="86">
        <v>0</v>
      </c>
      <c r="J23" s="88">
        <v>0</v>
      </c>
      <c r="K23" s="86">
        <v>134</v>
      </c>
      <c r="L23" s="86">
        <v>140</v>
      </c>
      <c r="M23" s="86">
        <v>147.41999999999999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3.4874200000000002</v>
      </c>
      <c r="F24" s="86">
        <v>3</v>
      </c>
      <c r="G24" s="86">
        <v>0</v>
      </c>
      <c r="H24" s="87">
        <v>14</v>
      </c>
      <c r="I24" s="86">
        <v>7</v>
      </c>
      <c r="J24" s="88">
        <v>7</v>
      </c>
      <c r="K24" s="86">
        <v>15</v>
      </c>
      <c r="L24" s="86">
        <v>10.23</v>
      </c>
      <c r="M24" s="86">
        <v>10.77219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38</v>
      </c>
      <c r="J25" s="88">
        <v>38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17.010290000000001</v>
      </c>
      <c r="F29" s="86">
        <v>39</v>
      </c>
      <c r="G29" s="86">
        <v>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0.57999999999999996</v>
      </c>
      <c r="F32" s="86">
        <v>2</v>
      </c>
      <c r="G32" s="86">
        <v>3</v>
      </c>
      <c r="H32" s="87">
        <v>479</v>
      </c>
      <c r="I32" s="86">
        <v>2</v>
      </c>
      <c r="J32" s="88">
        <v>2</v>
      </c>
      <c r="K32" s="86">
        <v>80</v>
      </c>
      <c r="L32" s="86">
        <v>78.551999999999992</v>
      </c>
      <c r="M32" s="86">
        <v>82.715255999999997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</v>
      </c>
      <c r="G37" s="86">
        <v>0</v>
      </c>
      <c r="H37" s="87">
        <v>0</v>
      </c>
      <c r="I37" s="86">
        <v>1</v>
      </c>
      <c r="J37" s="88">
        <v>1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24.719729999999998</v>
      </c>
      <c r="F38" s="86">
        <v>119</v>
      </c>
      <c r="G38" s="86">
        <v>29</v>
      </c>
      <c r="H38" s="87">
        <v>620</v>
      </c>
      <c r="I38" s="86">
        <v>0</v>
      </c>
      <c r="J38" s="88">
        <v>0</v>
      </c>
      <c r="K38" s="86">
        <v>260</v>
      </c>
      <c r="L38" s="86">
        <v>230.60000000000002</v>
      </c>
      <c r="M38" s="86">
        <v>242.8218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92</v>
      </c>
      <c r="F39" s="86">
        <v>16</v>
      </c>
      <c r="G39" s="86">
        <v>0</v>
      </c>
      <c r="H39" s="87">
        <v>37</v>
      </c>
      <c r="I39" s="86">
        <v>0</v>
      </c>
      <c r="J39" s="88">
        <v>-37</v>
      </c>
      <c r="K39" s="86">
        <v>44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139.82245</v>
      </c>
      <c r="F42" s="86">
        <v>1078</v>
      </c>
      <c r="G42" s="86">
        <v>1318</v>
      </c>
      <c r="H42" s="87">
        <v>296</v>
      </c>
      <c r="I42" s="86">
        <v>260</v>
      </c>
      <c r="J42" s="88">
        <v>260</v>
      </c>
      <c r="K42" s="86">
        <v>282</v>
      </c>
      <c r="L42" s="86">
        <v>295.024</v>
      </c>
      <c r="M42" s="86">
        <v>310.66027199999996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</v>
      </c>
      <c r="F43" s="86">
        <v>90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2</v>
      </c>
      <c r="H44" s="87">
        <v>0</v>
      </c>
      <c r="I44" s="86">
        <v>0</v>
      </c>
      <c r="J44" s="88">
        <v>37</v>
      </c>
      <c r="K44" s="86">
        <v>3</v>
      </c>
      <c r="L44" s="86">
        <v>3</v>
      </c>
      <c r="M44" s="86">
        <v>3.1589999999999998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76</v>
      </c>
      <c r="F45" s="86">
        <v>336</v>
      </c>
      <c r="G45" s="86">
        <v>75</v>
      </c>
      <c r="H45" s="87">
        <v>199</v>
      </c>
      <c r="I45" s="86">
        <v>1029</v>
      </c>
      <c r="J45" s="88">
        <v>1029</v>
      </c>
      <c r="K45" s="86">
        <v>345</v>
      </c>
      <c r="L45" s="86">
        <v>360.57600000000002</v>
      </c>
      <c r="M45" s="86">
        <v>379.68652799999995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56</v>
      </c>
      <c r="H51" s="73">
        <f t="shared" si="4"/>
        <v>0</v>
      </c>
      <c r="I51" s="72">
        <f t="shared" si="4"/>
        <v>10</v>
      </c>
      <c r="J51" s="74">
        <f t="shared" si="4"/>
        <v>10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56</v>
      </c>
      <c r="H73" s="87">
        <f t="shared" si="12"/>
        <v>0</v>
      </c>
      <c r="I73" s="86">
        <f t="shared" si="12"/>
        <v>10</v>
      </c>
      <c r="J73" s="88">
        <f t="shared" si="12"/>
        <v>10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56</v>
      </c>
      <c r="H75" s="94">
        <v>0</v>
      </c>
      <c r="I75" s="93">
        <v>10</v>
      </c>
      <c r="J75" s="95">
        <v>10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215</v>
      </c>
      <c r="F77" s="72">
        <f t="shared" ref="F77:M77" si="13">F78+F81+F84+F85+F86+F87+F88</f>
        <v>160.7181400000004</v>
      </c>
      <c r="G77" s="72">
        <f t="shared" si="13"/>
        <v>0</v>
      </c>
      <c r="H77" s="73">
        <f t="shared" si="13"/>
        <v>336</v>
      </c>
      <c r="I77" s="72">
        <f t="shared" si="13"/>
        <v>0</v>
      </c>
      <c r="J77" s="74">
        <f t="shared" si="13"/>
        <v>0</v>
      </c>
      <c r="K77" s="72">
        <f t="shared" si="13"/>
        <v>289</v>
      </c>
      <c r="L77" s="72">
        <f t="shared" si="13"/>
        <v>301.80600000000004</v>
      </c>
      <c r="M77" s="72">
        <f t="shared" si="13"/>
        <v>317.80171799999999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215</v>
      </c>
      <c r="F81" s="86">
        <f t="shared" ref="F81:M81" si="15">SUM(F82:F83)</f>
        <v>160.7181400000004</v>
      </c>
      <c r="G81" s="86">
        <f t="shared" si="15"/>
        <v>0</v>
      </c>
      <c r="H81" s="87">
        <f t="shared" si="15"/>
        <v>336</v>
      </c>
      <c r="I81" s="86">
        <f t="shared" si="15"/>
        <v>0</v>
      </c>
      <c r="J81" s="88">
        <f t="shared" si="15"/>
        <v>0</v>
      </c>
      <c r="K81" s="86">
        <f t="shared" si="15"/>
        <v>289</v>
      </c>
      <c r="L81" s="86">
        <f t="shared" si="15"/>
        <v>301.80600000000004</v>
      </c>
      <c r="M81" s="86">
        <f t="shared" si="15"/>
        <v>317.80171799999999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215</v>
      </c>
      <c r="F83" s="93">
        <v>160.7181400000004</v>
      </c>
      <c r="G83" s="93">
        <v>0</v>
      </c>
      <c r="H83" s="94">
        <v>336</v>
      </c>
      <c r="I83" s="93">
        <v>0</v>
      </c>
      <c r="J83" s="95">
        <v>0</v>
      </c>
      <c r="K83" s="93">
        <v>289</v>
      </c>
      <c r="L83" s="93">
        <v>301.80600000000004</v>
      </c>
      <c r="M83" s="93">
        <v>317.80171799999999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5100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10637.613130000002</v>
      </c>
      <c r="F92" s="46">
        <f t="shared" ref="F92:M92" si="16">F4+F51+F77+F90</f>
        <v>18150.718140000001</v>
      </c>
      <c r="G92" s="46">
        <f t="shared" si="16"/>
        <v>28205</v>
      </c>
      <c r="H92" s="47">
        <f t="shared" si="16"/>
        <v>28034</v>
      </c>
      <c r="I92" s="46">
        <f t="shared" si="16"/>
        <v>21606</v>
      </c>
      <c r="J92" s="48">
        <f t="shared" si="16"/>
        <v>21606</v>
      </c>
      <c r="K92" s="46">
        <f t="shared" si="16"/>
        <v>40790</v>
      </c>
      <c r="L92" s="46">
        <f t="shared" si="16"/>
        <v>45096.423999999999</v>
      </c>
      <c r="M92" s="46">
        <f t="shared" si="16"/>
        <v>47486.534471999999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198389.01313000001</v>
      </c>
      <c r="D4" s="20">
        <f t="shared" ref="D4:K4" si="0">SUM(D5:D7)</f>
        <v>258620.26587</v>
      </c>
      <c r="E4" s="20">
        <f t="shared" si="0"/>
        <v>265609</v>
      </c>
      <c r="F4" s="21">
        <f t="shared" si="0"/>
        <v>299645</v>
      </c>
      <c r="G4" s="20">
        <f t="shared" si="0"/>
        <v>295219</v>
      </c>
      <c r="H4" s="22">
        <f t="shared" si="0"/>
        <v>295219</v>
      </c>
      <c r="I4" s="20">
        <f t="shared" si="0"/>
        <v>392961.674</v>
      </c>
      <c r="J4" s="20">
        <f t="shared" si="0"/>
        <v>412270.92800000007</v>
      </c>
      <c r="K4" s="20">
        <f t="shared" si="0"/>
        <v>435486.72218399995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80371.927689999997</v>
      </c>
      <c r="D5" s="28">
        <v>91035.572209999998</v>
      </c>
      <c r="E5" s="28">
        <v>110304</v>
      </c>
      <c r="F5" s="27">
        <v>124786</v>
      </c>
      <c r="G5" s="28">
        <v>124988</v>
      </c>
      <c r="H5" s="29">
        <v>124988</v>
      </c>
      <c r="I5" s="28">
        <v>190539.97399999999</v>
      </c>
      <c r="J5" s="28">
        <v>214001.03600000002</v>
      </c>
      <c r="K5" s="29">
        <v>225786.49090800001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118017.08544000001</v>
      </c>
      <c r="D6" s="33">
        <v>167560.69365999999</v>
      </c>
      <c r="E6" s="33">
        <v>155305</v>
      </c>
      <c r="F6" s="32">
        <v>174859</v>
      </c>
      <c r="G6" s="33">
        <v>170231</v>
      </c>
      <c r="H6" s="34">
        <v>170231</v>
      </c>
      <c r="I6" s="33">
        <v>202421.7</v>
      </c>
      <c r="J6" s="33">
        <v>198269.89200000002</v>
      </c>
      <c r="K6" s="34">
        <v>209700.23127599998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822705</v>
      </c>
      <c r="D8" s="20">
        <f t="shared" ref="D8:K8" si="1">SUM(D9:D15)</f>
        <v>495094</v>
      </c>
      <c r="E8" s="20">
        <f t="shared" si="1"/>
        <v>590114</v>
      </c>
      <c r="F8" s="21">
        <f t="shared" si="1"/>
        <v>657492</v>
      </c>
      <c r="G8" s="20">
        <f t="shared" si="1"/>
        <v>657720</v>
      </c>
      <c r="H8" s="22">
        <f t="shared" si="1"/>
        <v>657720</v>
      </c>
      <c r="I8" s="20">
        <f t="shared" si="1"/>
        <v>659507.1</v>
      </c>
      <c r="J8" s="20">
        <f t="shared" si="1"/>
        <v>703443.07000000007</v>
      </c>
      <c r="K8" s="20">
        <f t="shared" si="1"/>
        <v>740725.95270999998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21500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800136</v>
      </c>
      <c r="D10" s="33">
        <v>494851</v>
      </c>
      <c r="E10" s="33">
        <v>587495</v>
      </c>
      <c r="F10" s="32">
        <v>657492</v>
      </c>
      <c r="G10" s="33">
        <v>657492</v>
      </c>
      <c r="H10" s="34">
        <v>657492</v>
      </c>
      <c r="I10" s="33">
        <v>659507.1</v>
      </c>
      <c r="J10" s="33">
        <v>703443.07000000007</v>
      </c>
      <c r="K10" s="34">
        <v>740725.95270999998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1069</v>
      </c>
      <c r="D15" s="36">
        <v>243</v>
      </c>
      <c r="E15" s="36">
        <v>2619</v>
      </c>
      <c r="F15" s="35">
        <v>0</v>
      </c>
      <c r="G15" s="36">
        <v>228</v>
      </c>
      <c r="H15" s="37">
        <v>228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1637</v>
      </c>
      <c r="D16" s="20">
        <f t="shared" ref="D16:K16" si="2">SUM(D17:D23)</f>
        <v>5442.7751399999997</v>
      </c>
      <c r="E16" s="20">
        <f t="shared" si="2"/>
        <v>6213</v>
      </c>
      <c r="F16" s="21">
        <f t="shared" si="2"/>
        <v>10414</v>
      </c>
      <c r="G16" s="20">
        <f t="shared" si="2"/>
        <v>10414</v>
      </c>
      <c r="H16" s="22">
        <f t="shared" si="2"/>
        <v>10056</v>
      </c>
      <c r="I16" s="20">
        <f t="shared" si="2"/>
        <v>20191.900000000001</v>
      </c>
      <c r="J16" s="20">
        <f t="shared" si="2"/>
        <v>20185.806</v>
      </c>
      <c r="K16" s="20">
        <f t="shared" si="2"/>
        <v>21255.653717999998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1637</v>
      </c>
      <c r="D18" s="33">
        <v>5422.7751399999997</v>
      </c>
      <c r="E18" s="33">
        <v>5855</v>
      </c>
      <c r="F18" s="32">
        <v>10414</v>
      </c>
      <c r="G18" s="33">
        <v>10414</v>
      </c>
      <c r="H18" s="34">
        <v>10056</v>
      </c>
      <c r="I18" s="33">
        <v>20191.900000000001</v>
      </c>
      <c r="J18" s="33">
        <v>20185.806</v>
      </c>
      <c r="K18" s="34">
        <v>21255.653717999998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20</v>
      </c>
      <c r="E23" s="36">
        <v>358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7298</v>
      </c>
      <c r="D24" s="20">
        <v>237.19310999999999</v>
      </c>
      <c r="E24" s="20">
        <v>11435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1030029.01313</v>
      </c>
      <c r="D26" s="46">
        <f t="shared" ref="D26:K26" si="3">+D4+D8+D16+D24</f>
        <v>759394.23412000004</v>
      </c>
      <c r="E26" s="46">
        <f t="shared" si="3"/>
        <v>873371</v>
      </c>
      <c r="F26" s="47">
        <f t="shared" si="3"/>
        <v>967551</v>
      </c>
      <c r="G26" s="46">
        <f t="shared" si="3"/>
        <v>963353</v>
      </c>
      <c r="H26" s="48">
        <f t="shared" si="3"/>
        <v>962995</v>
      </c>
      <c r="I26" s="46">
        <f t="shared" si="3"/>
        <v>1072660.6739999999</v>
      </c>
      <c r="J26" s="46">
        <f t="shared" si="3"/>
        <v>1135899.8040000002</v>
      </c>
      <c r="K26" s="46">
        <f t="shared" si="3"/>
        <v>1197468.328612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9903.2000000000007</v>
      </c>
      <c r="D4" s="33">
        <v>14079</v>
      </c>
      <c r="E4" s="33">
        <v>13973</v>
      </c>
      <c r="F4" s="27">
        <v>10240</v>
      </c>
      <c r="G4" s="28">
        <v>11635</v>
      </c>
      <c r="H4" s="29">
        <v>11635</v>
      </c>
      <c r="I4" s="33">
        <v>16167</v>
      </c>
      <c r="J4" s="33">
        <v>18561</v>
      </c>
      <c r="K4" s="33">
        <v>19544.733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22366.216229999998</v>
      </c>
      <c r="D5" s="33">
        <v>28418</v>
      </c>
      <c r="E5" s="33">
        <v>16454</v>
      </c>
      <c r="F5" s="32">
        <v>11965</v>
      </c>
      <c r="G5" s="33">
        <v>12001</v>
      </c>
      <c r="H5" s="34">
        <v>12001</v>
      </c>
      <c r="I5" s="33">
        <v>21794</v>
      </c>
      <c r="J5" s="33">
        <v>23054</v>
      </c>
      <c r="K5" s="33">
        <v>24275.861999999997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16178</v>
      </c>
      <c r="D6" s="33">
        <v>13115.506440000001</v>
      </c>
      <c r="E6" s="33">
        <v>18599</v>
      </c>
      <c r="F6" s="32">
        <v>16199</v>
      </c>
      <c r="G6" s="33">
        <v>19870</v>
      </c>
      <c r="H6" s="34">
        <v>20654</v>
      </c>
      <c r="I6" s="33">
        <v>22422</v>
      </c>
      <c r="J6" s="33">
        <v>26850</v>
      </c>
      <c r="K6" s="33">
        <v>28318.049999999996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77887</v>
      </c>
      <c r="D7" s="33">
        <v>73823</v>
      </c>
      <c r="E7" s="33">
        <v>80838</v>
      </c>
      <c r="F7" s="32">
        <v>89303</v>
      </c>
      <c r="G7" s="33">
        <v>88507</v>
      </c>
      <c r="H7" s="34">
        <v>87365</v>
      </c>
      <c r="I7" s="33">
        <v>110996</v>
      </c>
      <c r="J7" s="33">
        <v>103475</v>
      </c>
      <c r="K7" s="33">
        <v>104959.175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126334.41623</v>
      </c>
      <c r="D19" s="46">
        <f t="shared" ref="D19:K19" si="1">SUM(D4:D18)</f>
        <v>129435.50644</v>
      </c>
      <c r="E19" s="46">
        <f t="shared" si="1"/>
        <v>129864</v>
      </c>
      <c r="F19" s="47">
        <f t="shared" si="1"/>
        <v>127707</v>
      </c>
      <c r="G19" s="46">
        <f t="shared" si="1"/>
        <v>132013</v>
      </c>
      <c r="H19" s="48">
        <f t="shared" si="1"/>
        <v>131655</v>
      </c>
      <c r="I19" s="46">
        <f t="shared" si="1"/>
        <v>171379</v>
      </c>
      <c r="J19" s="46">
        <f t="shared" si="1"/>
        <v>171940</v>
      </c>
      <c r="K19" s="46">
        <f t="shared" si="1"/>
        <v>177097.82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116885.4</v>
      </c>
      <c r="D4" s="20">
        <f t="shared" ref="D4:K4" si="0">SUM(D5:D7)</f>
        <v>124154.22502000001</v>
      </c>
      <c r="E4" s="20">
        <f t="shared" si="0"/>
        <v>121273</v>
      </c>
      <c r="F4" s="21">
        <f t="shared" si="0"/>
        <v>117960</v>
      </c>
      <c r="G4" s="20">
        <f t="shared" si="0"/>
        <v>121439</v>
      </c>
      <c r="H4" s="22">
        <f t="shared" si="0"/>
        <v>121439</v>
      </c>
      <c r="I4" s="20">
        <f t="shared" si="0"/>
        <v>152111</v>
      </c>
      <c r="J4" s="20">
        <f t="shared" si="0"/>
        <v>152720</v>
      </c>
      <c r="K4" s="20">
        <f t="shared" si="0"/>
        <v>156859.15999999997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45942.2</v>
      </c>
      <c r="D5" s="28">
        <v>56201.25419</v>
      </c>
      <c r="E5" s="28">
        <v>55157</v>
      </c>
      <c r="F5" s="27">
        <v>74665</v>
      </c>
      <c r="G5" s="28">
        <v>74867</v>
      </c>
      <c r="H5" s="29">
        <v>74867</v>
      </c>
      <c r="I5" s="28">
        <v>86994</v>
      </c>
      <c r="J5" s="28">
        <v>87669</v>
      </c>
      <c r="K5" s="29">
        <v>88360.456999999995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70943.199999999997</v>
      </c>
      <c r="D6" s="33">
        <v>67928.970830000006</v>
      </c>
      <c r="E6" s="33">
        <v>66116</v>
      </c>
      <c r="F6" s="32">
        <v>43295</v>
      </c>
      <c r="G6" s="33">
        <v>46572</v>
      </c>
      <c r="H6" s="34">
        <v>46572</v>
      </c>
      <c r="I6" s="33">
        <v>65117</v>
      </c>
      <c r="J6" s="33">
        <v>65051</v>
      </c>
      <c r="K6" s="34">
        <v>68498.702999999994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1069</v>
      </c>
      <c r="D8" s="20">
        <f t="shared" ref="D8:K8" si="1">SUM(D9:D15)</f>
        <v>230</v>
      </c>
      <c r="E8" s="20">
        <f t="shared" si="1"/>
        <v>2472</v>
      </c>
      <c r="F8" s="21">
        <f t="shared" si="1"/>
        <v>0</v>
      </c>
      <c r="G8" s="20">
        <f t="shared" si="1"/>
        <v>218</v>
      </c>
      <c r="H8" s="22">
        <f t="shared" si="1"/>
        <v>218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1069</v>
      </c>
      <c r="D15" s="36">
        <v>230</v>
      </c>
      <c r="E15" s="36">
        <v>2472</v>
      </c>
      <c r="F15" s="35">
        <v>0</v>
      </c>
      <c r="G15" s="36">
        <v>218</v>
      </c>
      <c r="H15" s="37">
        <v>218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1082</v>
      </c>
      <c r="D16" s="20">
        <f t="shared" ref="D16:K16" si="2">SUM(D17:D23)</f>
        <v>4814.0569999999998</v>
      </c>
      <c r="E16" s="20">
        <f t="shared" si="2"/>
        <v>6091</v>
      </c>
      <c r="F16" s="21">
        <f t="shared" si="2"/>
        <v>9747</v>
      </c>
      <c r="G16" s="20">
        <f t="shared" si="2"/>
        <v>10356</v>
      </c>
      <c r="H16" s="22">
        <f t="shared" si="2"/>
        <v>9998</v>
      </c>
      <c r="I16" s="20">
        <f t="shared" si="2"/>
        <v>19268</v>
      </c>
      <c r="J16" s="20">
        <f t="shared" si="2"/>
        <v>19220</v>
      </c>
      <c r="K16" s="20">
        <f t="shared" si="2"/>
        <v>20238.66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1082</v>
      </c>
      <c r="D18" s="33">
        <v>4794.0569999999998</v>
      </c>
      <c r="E18" s="33">
        <v>5733</v>
      </c>
      <c r="F18" s="32">
        <v>9747</v>
      </c>
      <c r="G18" s="33">
        <v>10356</v>
      </c>
      <c r="H18" s="34">
        <v>9998</v>
      </c>
      <c r="I18" s="33">
        <v>19268</v>
      </c>
      <c r="J18" s="33">
        <v>19220</v>
      </c>
      <c r="K18" s="34">
        <v>20238.66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20</v>
      </c>
      <c r="E23" s="36">
        <v>358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7298</v>
      </c>
      <c r="D24" s="20">
        <v>237.19310999999999</v>
      </c>
      <c r="E24" s="20">
        <v>28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126334.39999999999</v>
      </c>
      <c r="D26" s="46">
        <f t="shared" ref="D26:K26" si="3">+D4+D8+D16+D24</f>
        <v>129435.47513000001</v>
      </c>
      <c r="E26" s="46">
        <f t="shared" si="3"/>
        <v>129864</v>
      </c>
      <c r="F26" s="47">
        <f t="shared" si="3"/>
        <v>127707</v>
      </c>
      <c r="G26" s="46">
        <f t="shared" si="3"/>
        <v>132013</v>
      </c>
      <c r="H26" s="48">
        <f t="shared" si="3"/>
        <v>131655</v>
      </c>
      <c r="I26" s="46">
        <f t="shared" si="3"/>
        <v>171379</v>
      </c>
      <c r="J26" s="46">
        <f t="shared" si="3"/>
        <v>171940</v>
      </c>
      <c r="K26" s="46">
        <f t="shared" si="3"/>
        <v>177097.81999999998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132329</v>
      </c>
      <c r="D4" s="33">
        <v>97435</v>
      </c>
      <c r="E4" s="33">
        <v>111142</v>
      </c>
      <c r="F4" s="27">
        <v>133623</v>
      </c>
      <c r="G4" s="28">
        <v>133002</v>
      </c>
      <c r="H4" s="29">
        <v>133002</v>
      </c>
      <c r="I4" s="33">
        <v>139485</v>
      </c>
      <c r="J4" s="33">
        <v>145311.04000000001</v>
      </c>
      <c r="K4" s="33">
        <v>157807.92512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23759</v>
      </c>
      <c r="D5" s="33">
        <v>2950</v>
      </c>
      <c r="E5" s="33">
        <v>4864</v>
      </c>
      <c r="F5" s="32">
        <v>3354</v>
      </c>
      <c r="G5" s="33">
        <v>3087</v>
      </c>
      <c r="H5" s="34">
        <v>3087</v>
      </c>
      <c r="I5" s="33">
        <v>14503</v>
      </c>
      <c r="J5" s="33">
        <v>20626</v>
      </c>
      <c r="K5" s="33">
        <v>20924.178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42706</v>
      </c>
      <c r="D6" s="33">
        <v>57994</v>
      </c>
      <c r="E6" s="33">
        <v>80452</v>
      </c>
      <c r="F6" s="32">
        <v>102789</v>
      </c>
      <c r="G6" s="33">
        <v>100998</v>
      </c>
      <c r="H6" s="34">
        <v>100998</v>
      </c>
      <c r="I6" s="33">
        <v>114146.70000000001</v>
      </c>
      <c r="J6" s="33">
        <v>102558</v>
      </c>
      <c r="K6" s="33">
        <v>109631.57399999999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198794</v>
      </c>
      <c r="D19" s="46">
        <f t="shared" ref="D19:K19" si="1">SUM(D4:D18)</f>
        <v>158379</v>
      </c>
      <c r="E19" s="46">
        <f t="shared" si="1"/>
        <v>196458</v>
      </c>
      <c r="F19" s="47">
        <f t="shared" si="1"/>
        <v>239766</v>
      </c>
      <c r="G19" s="46">
        <f t="shared" si="1"/>
        <v>237087</v>
      </c>
      <c r="H19" s="48">
        <f t="shared" si="1"/>
        <v>237087</v>
      </c>
      <c r="I19" s="46">
        <f t="shared" si="1"/>
        <v>268134.7</v>
      </c>
      <c r="J19" s="46">
        <f t="shared" si="1"/>
        <v>268495.04000000004</v>
      </c>
      <c r="K19" s="46">
        <f t="shared" si="1"/>
        <v>288363.67712000001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45621</v>
      </c>
      <c r="D4" s="20">
        <f t="shared" ref="D4:K4" si="0">SUM(D5:D7)</f>
        <v>64313</v>
      </c>
      <c r="E4" s="20">
        <f t="shared" si="0"/>
        <v>86124</v>
      </c>
      <c r="F4" s="21">
        <f t="shared" si="0"/>
        <v>110988</v>
      </c>
      <c r="G4" s="20">
        <f t="shared" si="0"/>
        <v>108582</v>
      </c>
      <c r="H4" s="22">
        <f t="shared" si="0"/>
        <v>108582</v>
      </c>
      <c r="I4" s="20">
        <f t="shared" si="0"/>
        <v>138208.674</v>
      </c>
      <c r="J4" s="20">
        <f t="shared" si="0"/>
        <v>141993</v>
      </c>
      <c r="K4" s="20">
        <f t="shared" si="0"/>
        <v>155157.06399999995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2533</v>
      </c>
      <c r="D5" s="28">
        <v>3174</v>
      </c>
      <c r="E5" s="28">
        <v>18008</v>
      </c>
      <c r="F5" s="27">
        <v>6058</v>
      </c>
      <c r="G5" s="28">
        <v>8433</v>
      </c>
      <c r="H5" s="29">
        <v>8433</v>
      </c>
      <c r="I5" s="28">
        <v>19756.974000000002</v>
      </c>
      <c r="J5" s="28">
        <v>33034</v>
      </c>
      <c r="K5" s="29">
        <v>39501.20199999999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43088</v>
      </c>
      <c r="D6" s="33">
        <v>61139</v>
      </c>
      <c r="E6" s="33">
        <v>68116</v>
      </c>
      <c r="F6" s="32">
        <v>104930</v>
      </c>
      <c r="G6" s="33">
        <v>100149</v>
      </c>
      <c r="H6" s="34">
        <v>100149</v>
      </c>
      <c r="I6" s="33">
        <v>118451.70000000001</v>
      </c>
      <c r="J6" s="33">
        <v>108959</v>
      </c>
      <c r="K6" s="34">
        <v>115655.86199999998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153159</v>
      </c>
      <c r="D8" s="20">
        <f t="shared" ref="D8:K8" si="1">SUM(D9:D15)</f>
        <v>93912</v>
      </c>
      <c r="E8" s="20">
        <f t="shared" si="1"/>
        <v>104354</v>
      </c>
      <c r="F8" s="21">
        <f t="shared" si="1"/>
        <v>128447</v>
      </c>
      <c r="G8" s="20">
        <f t="shared" si="1"/>
        <v>128447</v>
      </c>
      <c r="H8" s="22">
        <f t="shared" si="1"/>
        <v>128447</v>
      </c>
      <c r="I8" s="20">
        <f t="shared" si="1"/>
        <v>129291.1</v>
      </c>
      <c r="J8" s="20">
        <f t="shared" si="1"/>
        <v>125838.07</v>
      </c>
      <c r="K8" s="20">
        <f t="shared" si="1"/>
        <v>132507.48770999999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21500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131659</v>
      </c>
      <c r="D10" s="33">
        <v>93912</v>
      </c>
      <c r="E10" s="33">
        <v>104300</v>
      </c>
      <c r="F10" s="32">
        <v>128447</v>
      </c>
      <c r="G10" s="33">
        <v>128447</v>
      </c>
      <c r="H10" s="34">
        <v>128447</v>
      </c>
      <c r="I10" s="33">
        <v>129291.1</v>
      </c>
      <c r="J10" s="33">
        <v>125838.07</v>
      </c>
      <c r="K10" s="34">
        <v>132507.48770999999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54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</v>
      </c>
      <c r="D16" s="20">
        <f t="shared" ref="D16:K16" si="2">SUM(D17:D23)</f>
        <v>154</v>
      </c>
      <c r="E16" s="20">
        <f t="shared" si="2"/>
        <v>71</v>
      </c>
      <c r="F16" s="21">
        <f t="shared" si="2"/>
        <v>331</v>
      </c>
      <c r="G16" s="20">
        <f t="shared" si="2"/>
        <v>58</v>
      </c>
      <c r="H16" s="22">
        <f t="shared" si="2"/>
        <v>58</v>
      </c>
      <c r="I16" s="20">
        <f t="shared" si="2"/>
        <v>634.9</v>
      </c>
      <c r="J16" s="20">
        <f t="shared" si="2"/>
        <v>664</v>
      </c>
      <c r="K16" s="20">
        <f t="shared" si="2"/>
        <v>699.19199999999989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14</v>
      </c>
      <c r="D18" s="33">
        <v>154</v>
      </c>
      <c r="E18" s="33">
        <v>71</v>
      </c>
      <c r="F18" s="32">
        <v>331</v>
      </c>
      <c r="G18" s="33">
        <v>58</v>
      </c>
      <c r="H18" s="34">
        <v>58</v>
      </c>
      <c r="I18" s="33">
        <v>634.9</v>
      </c>
      <c r="J18" s="33">
        <v>664</v>
      </c>
      <c r="K18" s="34">
        <v>699.19199999999989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5909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198794</v>
      </c>
      <c r="D26" s="46">
        <f t="shared" ref="D26:K26" si="3">+D4+D8+D16+D24</f>
        <v>158379</v>
      </c>
      <c r="E26" s="46">
        <f t="shared" si="3"/>
        <v>196458</v>
      </c>
      <c r="F26" s="47">
        <f t="shared" si="3"/>
        <v>239766</v>
      </c>
      <c r="G26" s="46">
        <f t="shared" si="3"/>
        <v>237087</v>
      </c>
      <c r="H26" s="48">
        <f t="shared" si="3"/>
        <v>237087</v>
      </c>
      <c r="I26" s="46">
        <f t="shared" si="3"/>
        <v>268134.674</v>
      </c>
      <c r="J26" s="46">
        <f t="shared" si="3"/>
        <v>268495.07</v>
      </c>
      <c r="K26" s="46">
        <f t="shared" si="3"/>
        <v>288363.74370999989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67527</v>
      </c>
      <c r="D4" s="33">
        <v>54926</v>
      </c>
      <c r="E4" s="33">
        <v>29876</v>
      </c>
      <c r="F4" s="27">
        <v>57295</v>
      </c>
      <c r="G4" s="28">
        <v>59999</v>
      </c>
      <c r="H4" s="29">
        <v>59999</v>
      </c>
      <c r="I4" s="33">
        <v>57007</v>
      </c>
      <c r="J4" s="33">
        <v>34857</v>
      </c>
      <c r="K4" s="33">
        <v>36704.820999999996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318214</v>
      </c>
      <c r="D5" s="33">
        <v>168809</v>
      </c>
      <c r="E5" s="33">
        <v>157302</v>
      </c>
      <c r="F5" s="32">
        <v>148270</v>
      </c>
      <c r="G5" s="33">
        <v>150868</v>
      </c>
      <c r="H5" s="34">
        <v>150868</v>
      </c>
      <c r="I5" s="33">
        <v>160889</v>
      </c>
      <c r="J5" s="33">
        <v>214245</v>
      </c>
      <c r="K5" s="33">
        <v>225599.98499999996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255837</v>
      </c>
      <c r="D6" s="33">
        <v>186602</v>
      </c>
      <c r="E6" s="33">
        <v>264932</v>
      </c>
      <c r="F6" s="32">
        <v>302320</v>
      </c>
      <c r="G6" s="33">
        <v>302320</v>
      </c>
      <c r="H6" s="34">
        <v>302320</v>
      </c>
      <c r="I6" s="33">
        <v>292769</v>
      </c>
      <c r="J6" s="33">
        <v>316959</v>
      </c>
      <c r="K6" s="33">
        <v>333757.82699999999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641578</v>
      </c>
      <c r="D19" s="46">
        <f t="shared" ref="D19:K19" si="1">SUM(D4:D18)</f>
        <v>410337</v>
      </c>
      <c r="E19" s="46">
        <f t="shared" si="1"/>
        <v>452110</v>
      </c>
      <c r="F19" s="47">
        <f t="shared" si="1"/>
        <v>507885</v>
      </c>
      <c r="G19" s="46">
        <f t="shared" si="1"/>
        <v>513187</v>
      </c>
      <c r="H19" s="48">
        <f t="shared" si="1"/>
        <v>513187</v>
      </c>
      <c r="I19" s="46">
        <f t="shared" si="1"/>
        <v>510665</v>
      </c>
      <c r="J19" s="46">
        <f t="shared" si="1"/>
        <v>566061</v>
      </c>
      <c r="K19" s="46">
        <f t="shared" si="1"/>
        <v>596062.63299999991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134</v>
      </c>
      <c r="E3" s="17" t="s">
        <v>123</v>
      </c>
      <c r="F3" s="173" t="s">
        <v>136</v>
      </c>
      <c r="G3" s="174"/>
      <c r="H3" s="175"/>
      <c r="I3" s="17" t="s">
        <v>126</v>
      </c>
      <c r="J3" s="17" t="s">
        <v>137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1691</v>
      </c>
      <c r="D4" s="20">
        <f t="shared" ref="D4:K4" si="0">SUM(D5:D7)</f>
        <v>24498</v>
      </c>
      <c r="E4" s="20">
        <f t="shared" si="0"/>
        <v>1585</v>
      </c>
      <c r="F4" s="21">
        <f t="shared" si="0"/>
        <v>1510</v>
      </c>
      <c r="G4" s="20">
        <f t="shared" si="0"/>
        <v>6812</v>
      </c>
      <c r="H4" s="22">
        <f t="shared" si="0"/>
        <v>6812</v>
      </c>
      <c r="I4" s="20">
        <f t="shared" si="0"/>
        <v>10704</v>
      </c>
      <c r="J4" s="20">
        <f t="shared" si="0"/>
        <v>13783</v>
      </c>
      <c r="K4" s="20">
        <f t="shared" si="0"/>
        <v>14513.499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1654</v>
      </c>
      <c r="D5" s="28">
        <v>399</v>
      </c>
      <c r="E5" s="28">
        <v>0</v>
      </c>
      <c r="F5" s="27">
        <v>1352</v>
      </c>
      <c r="G5" s="28">
        <v>6654</v>
      </c>
      <c r="H5" s="29">
        <v>6654</v>
      </c>
      <c r="I5" s="28">
        <v>10634</v>
      </c>
      <c r="J5" s="28">
        <v>13693</v>
      </c>
      <c r="K5" s="29">
        <v>14418.728999999999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37</v>
      </c>
      <c r="D6" s="33">
        <v>24099</v>
      </c>
      <c r="E6" s="33">
        <v>1585</v>
      </c>
      <c r="F6" s="32">
        <v>158</v>
      </c>
      <c r="G6" s="33">
        <v>158</v>
      </c>
      <c r="H6" s="34">
        <v>158</v>
      </c>
      <c r="I6" s="33">
        <v>70</v>
      </c>
      <c r="J6" s="33">
        <v>90</v>
      </c>
      <c r="K6" s="34">
        <v>94.77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639887</v>
      </c>
      <c r="D8" s="20">
        <f t="shared" ref="D8:K8" si="1">SUM(D9:D15)</f>
        <v>385839</v>
      </c>
      <c r="E8" s="20">
        <f t="shared" si="1"/>
        <v>450525</v>
      </c>
      <c r="F8" s="21">
        <f t="shared" si="1"/>
        <v>506375</v>
      </c>
      <c r="G8" s="20">
        <f t="shared" si="1"/>
        <v>506375</v>
      </c>
      <c r="H8" s="22">
        <f t="shared" si="1"/>
        <v>506375</v>
      </c>
      <c r="I8" s="20">
        <f t="shared" si="1"/>
        <v>499961</v>
      </c>
      <c r="J8" s="20">
        <f t="shared" si="1"/>
        <v>552278</v>
      </c>
      <c r="K8" s="20">
        <f t="shared" si="1"/>
        <v>581549.13399999996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639887</v>
      </c>
      <c r="D10" s="33">
        <v>385839</v>
      </c>
      <c r="E10" s="33">
        <v>450525</v>
      </c>
      <c r="F10" s="32">
        <v>506375</v>
      </c>
      <c r="G10" s="33">
        <v>506375</v>
      </c>
      <c r="H10" s="34">
        <v>506375</v>
      </c>
      <c r="I10" s="33">
        <v>499961</v>
      </c>
      <c r="J10" s="33">
        <v>552278</v>
      </c>
      <c r="K10" s="34">
        <v>581549.13399999996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641578</v>
      </c>
      <c r="D26" s="46">
        <f t="shared" ref="D26:K26" si="3">+D4+D8+D16+D24</f>
        <v>410337</v>
      </c>
      <c r="E26" s="46">
        <f t="shared" si="3"/>
        <v>452110</v>
      </c>
      <c r="F26" s="47">
        <f t="shared" si="3"/>
        <v>507885</v>
      </c>
      <c r="G26" s="46">
        <f t="shared" si="3"/>
        <v>513187</v>
      </c>
      <c r="H26" s="48">
        <f t="shared" si="3"/>
        <v>513187</v>
      </c>
      <c r="I26" s="46">
        <f t="shared" si="3"/>
        <v>510665</v>
      </c>
      <c r="J26" s="46">
        <f t="shared" si="3"/>
        <v>566061</v>
      </c>
      <c r="K26" s="46">
        <f t="shared" si="3"/>
        <v>596062.63299999991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2014-05-29T12:57:40Z</dcterms:created>
  <dcterms:modified xsi:type="dcterms:W3CDTF">2014-05-30T08:44:17Z</dcterms:modified>
</cp:coreProperties>
</file>